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95" windowWidth="5145" windowHeight="4020" tabRatio="735" activeTab="0"/>
  </bookViews>
  <sheets>
    <sheet name="1-1-2-5図" sheetId="1" r:id="rId1"/>
  </sheets>
  <definedNames>
    <definedName name="_xlnm.Print_Area" localSheetId="0">'1-1-2-5図'!$B$2:$I$758</definedName>
  </definedNames>
  <calcPr fullCalcOnLoad="1"/>
</workbook>
</file>

<file path=xl/sharedStrings.xml><?xml version="1.0" encoding="utf-8"?>
<sst xmlns="http://schemas.openxmlformats.org/spreadsheetml/2006/main" count="536" uniqueCount="56">
  <si>
    <t>①　殺人</t>
  </si>
  <si>
    <t>年　次</t>
  </si>
  <si>
    <t>認知件数</t>
  </si>
  <si>
    <t>検挙件数</t>
  </si>
  <si>
    <t>検挙人員</t>
  </si>
  <si>
    <t>②　強盗</t>
  </si>
  <si>
    <t>③　傷害</t>
  </si>
  <si>
    <t>④　暴行</t>
  </si>
  <si>
    <t>⑤　脅迫</t>
  </si>
  <si>
    <t>注  １  警察庁の統計による。</t>
  </si>
  <si>
    <t>検挙率</t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</si>
  <si>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元</t>
    </r>
  </si>
  <si>
    <t>⑮　盗品譲受け等</t>
  </si>
  <si>
    <t>⑯　公然わいせつ</t>
  </si>
  <si>
    <t>⑰　わいせつ物頒布等</t>
  </si>
  <si>
    <t xml:space="preserve">  57年</t>
  </si>
  <si>
    <t>２</t>
  </si>
  <si>
    <t>３</t>
  </si>
  <si>
    <t>４</t>
  </si>
  <si>
    <t>５</t>
  </si>
  <si>
    <t>６</t>
  </si>
  <si>
    <t>７</t>
  </si>
  <si>
    <t>８</t>
  </si>
  <si>
    <t>９</t>
  </si>
  <si>
    <t>19</t>
  </si>
  <si>
    <t>20</t>
  </si>
  <si>
    <t>⑥　詐欺</t>
  </si>
  <si>
    <t>⑦　恐喝</t>
  </si>
  <si>
    <t>⑨　強姦</t>
  </si>
  <si>
    <t>⑩　強制わいせつ</t>
  </si>
  <si>
    <t>⑪　放火</t>
  </si>
  <si>
    <t>⑫　公務執行妨害</t>
  </si>
  <si>
    <t>⑬　住居侵入</t>
  </si>
  <si>
    <t>⑭　器物損壊</t>
  </si>
  <si>
    <t>　ア　横領（遺失物等横領を含まない）</t>
  </si>
  <si>
    <t>⑧　横領</t>
  </si>
  <si>
    <t>　イ　遺失物等横領</t>
  </si>
  <si>
    <t>⑱　略取誘拐･人身売買</t>
  </si>
  <si>
    <t>　　２　「少年」は，犯行時年齢及び処理時年齢がともに満14歳～満19歳にあたるものをいう。</t>
  </si>
  <si>
    <t>21</t>
  </si>
  <si>
    <t>⑲　通貨偽造</t>
  </si>
  <si>
    <t>⑳　文書偽造･有価証券偽造･支払用カード関係</t>
  </si>
  <si>
    <t>21　賭博･富くじ</t>
  </si>
  <si>
    <t>22</t>
  </si>
  <si>
    <t>うち女子検挙人員</t>
  </si>
  <si>
    <t>うち少年検挙人員</t>
  </si>
  <si>
    <r>
      <t>2</t>
    </r>
    <r>
      <rPr>
        <sz val="10"/>
        <rFont val="ＭＳ 明朝"/>
        <family val="1"/>
      </rPr>
      <t>3</t>
    </r>
  </si>
  <si>
    <r>
      <t>2</t>
    </r>
    <r>
      <rPr>
        <sz val="10"/>
        <rFont val="ＭＳ 明朝"/>
        <family val="1"/>
      </rPr>
      <t>2</t>
    </r>
  </si>
  <si>
    <t>　　５　「支払用カード関係」は，刑法第２編第18章の２の支払用カード電磁的記録に関する罪をいう。</t>
  </si>
  <si>
    <t>　　４　⑳文書偽造･有価証券偽造･支払用カード関係の「支払用カード関係」は，平成14年から計上している。</t>
  </si>
  <si>
    <t>　　３　⑱略取誘拐･人身売買の「人身売買」は，平成17年から計上している。</t>
  </si>
  <si>
    <t>１－１－２－５図　一般刑法犯（主要罪名） 認知件数・検挙件数・検挙率の推移</t>
  </si>
  <si>
    <t>24</t>
  </si>
  <si>
    <r>
      <t>（昭和57年～平成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年）</t>
    </r>
  </si>
  <si>
    <t>24</t>
  </si>
  <si>
    <t>23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</si>
</sst>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;&quot;△ &quot;#,##0"/>
    <numFmt numFmtId="188" formatCode="#,##0_ "/>
    <numFmt numFmtId="189" formatCode="_ * #,##0.000_ ;_ * \-#,##0.000_ ;_ * &quot;-&quot;???_ ;_ @_ "/>
    <numFmt numFmtId="190" formatCode="_ * #,##0.0000_ ;_ * \-#,##0.0000_ ;_ * &quot;-&quot;????_ ;_ @_ "/>
    <numFmt numFmtId="191" formatCode="#,##0.000;[Red]\-#,##0.000"/>
    <numFmt numFmtId="192" formatCode="_ * #,##0.0_ ;_ * \-#,##0.0_ ;_ * &quot;-&quot;?_ ;_ @_ "/>
    <numFmt numFmtId="193" formatCode="0_);[Red]\(0\)"/>
    <numFmt numFmtId="194" formatCode="_ * #,##0.0_ ;_ * \-#,##0.0_ ;_ * &quot;-&quot;??_ ;_ @_ "/>
    <numFmt numFmtId="195" formatCode="0_ "/>
    <numFmt numFmtId="196" formatCode="#,##0_);[Red]\(#,##0\)"/>
    <numFmt numFmtId="197" formatCode="#,##0.0_);[Red]\(#,##0.0\)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_ "/>
    <numFmt numFmtId="204" formatCode="#,##0.0;[Red]\-#,##0.0"/>
    <numFmt numFmtId="205" formatCode="#,##0.0;&quot;△ &quot;#,##0.0"/>
    <numFmt numFmtId="206" formatCode="0;&quot;△ &quot;0"/>
    <numFmt numFmtId="207" formatCode="\(0.0\)"/>
    <numFmt numFmtId="208" formatCode="#,##0.0_ "/>
    <numFmt numFmtId="209" formatCode="0.0_);[Red]\(0.0\)"/>
    <numFmt numFmtId="210" formatCode="#,##0.00;&quot;△ &quot;#,##0.00"/>
    <numFmt numFmtId="211" formatCode="\(&quot;△&quot;0.0\)"/>
    <numFmt numFmtId="212" formatCode="\(#,##0.00;&quot;△ &quot;#,##0.00\)"/>
    <numFmt numFmtId="213" formatCode="\(#,##0.0;&quot;△ &quot;#,##0.0\)"/>
    <numFmt numFmtId="214" formatCode="&quot;(&quot;#,##0.0;&quot;△ &quot;#,##0.0&quot;)&quot;"/>
    <numFmt numFmtId="215" formatCode="#,##0.0"/>
    <numFmt numFmtId="216" formatCode="#,##0.000"/>
    <numFmt numFmtId="217" formatCode="#,##0.0000"/>
    <numFmt numFmtId="218" formatCode="#,##0.00000"/>
    <numFmt numFmtId="219" formatCode="#,##0.0000;[Red]\-#,##0.0000"/>
    <numFmt numFmtId="220" formatCode="#,##0.0_);\(#,##0.0\)"/>
    <numFmt numFmtId="221" formatCode="0.0_);\(0.0\)"/>
    <numFmt numFmtId="222" formatCode="&quot;\&quot;#,##0.0_);[Red]\(&quot;\&quot;#,##0.0\)"/>
    <numFmt numFmtId="223" formatCode="#,###,###,##0;&quot; -&quot;###,###,##0"/>
    <numFmt numFmtId="224" formatCode="\ ###,###,##0;&quot;-&quot;###,###,##0"/>
    <numFmt numFmtId="225" formatCode="0.000000_ "/>
    <numFmt numFmtId="226" formatCode="0.00000_ "/>
    <numFmt numFmtId="227" formatCode="0.0000_ "/>
    <numFmt numFmtId="228" formatCode="0.000_ "/>
    <numFmt numFmtId="229" formatCode="0.00_ "/>
    <numFmt numFmtId="230" formatCode="0.0;&quot;△ &quot;0.0"/>
    <numFmt numFmtId="231" formatCode="\(0.0;&quot;△ &quot;0.0\)"/>
    <numFmt numFmtId="232" formatCode="\(0.0\);\(&quot;△ &quot;0.0\)"/>
    <numFmt numFmtId="233" formatCode="#,##0.000_);[Red]\(#,##0.000\)"/>
    <numFmt numFmtId="234" formatCode="#,##0_ ;[Red]\-#,##0\ "/>
    <numFmt numFmtId="235" formatCode="[$€-2]\ #,##0.00_);[Red]\([$€-2]\ #,##0.00\)"/>
  </numFmts>
  <fonts count="11">
    <font>
      <sz val="10"/>
      <name val="ＭＳ 明朝"/>
      <family val="1"/>
    </font>
    <font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3"/>
    </font>
    <font>
      <b/>
      <sz val="12"/>
      <name val="ＭＳ 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96" fontId="5" fillId="0" borderId="0" xfId="21" applyNumberFormat="1" applyFont="1" applyFill="1" applyAlignment="1">
      <alignment vertical="center"/>
      <protection/>
    </xf>
    <xf numFmtId="196" fontId="0" fillId="0" borderId="0" xfId="21" applyNumberFormat="1" applyFont="1" applyFill="1" applyAlignment="1">
      <alignment vertical="center"/>
      <protection/>
    </xf>
    <xf numFmtId="41" fontId="0" fillId="0" borderId="0" xfId="21" applyNumberFormat="1" applyFont="1" applyFill="1" applyAlignment="1">
      <alignment vertical="center"/>
      <protection/>
    </xf>
    <xf numFmtId="196" fontId="7" fillId="0" borderId="0" xfId="21" applyNumberFormat="1" applyFont="1" applyFill="1" applyBorder="1" applyAlignment="1">
      <alignment vertical="center"/>
      <protection/>
    </xf>
    <xf numFmtId="196" fontId="0" fillId="0" borderId="0" xfId="21" applyNumberFormat="1" applyFont="1" applyFill="1" applyAlignment="1">
      <alignment vertical="center"/>
      <protection/>
    </xf>
    <xf numFmtId="41" fontId="0" fillId="0" borderId="0" xfId="21" applyNumberFormat="1" applyFont="1" applyFill="1" applyAlignment="1">
      <alignment vertical="center"/>
      <protection/>
    </xf>
    <xf numFmtId="196" fontId="0" fillId="0" borderId="1" xfId="21" applyNumberFormat="1" applyFont="1" applyFill="1" applyBorder="1" applyAlignment="1">
      <alignment horizontal="center" vertical="center"/>
      <protection/>
    </xf>
    <xf numFmtId="196" fontId="0" fillId="0" borderId="2" xfId="21" applyNumberFormat="1" applyFont="1" applyFill="1" applyBorder="1" applyAlignment="1">
      <alignment horizontal="center" vertical="center"/>
      <protection/>
    </xf>
    <xf numFmtId="196" fontId="0" fillId="0" borderId="3" xfId="21" applyNumberFormat="1" applyFont="1" applyFill="1" applyBorder="1" applyAlignment="1">
      <alignment horizontal="center" vertical="center"/>
      <protection/>
    </xf>
    <xf numFmtId="41" fontId="0" fillId="0" borderId="3" xfId="21" applyNumberFormat="1" applyFont="1" applyFill="1" applyBorder="1" applyAlignment="1">
      <alignment horizontal="center" vertical="center"/>
      <protection/>
    </xf>
    <xf numFmtId="196" fontId="0" fillId="0" borderId="4" xfId="17" applyNumberFormat="1" applyFont="1" applyFill="1" applyBorder="1" applyAlignment="1">
      <alignment vertical="center"/>
    </xf>
    <xf numFmtId="196" fontId="0" fillId="0" borderId="5" xfId="17" applyNumberFormat="1" applyFont="1" applyFill="1" applyBorder="1" applyAlignment="1">
      <alignment vertical="center"/>
    </xf>
    <xf numFmtId="41" fontId="0" fillId="0" borderId="5" xfId="21" applyNumberFormat="1" applyFont="1" applyFill="1" applyBorder="1" applyAlignment="1">
      <alignment vertical="center"/>
      <protection/>
    </xf>
    <xf numFmtId="196" fontId="7" fillId="0" borderId="6" xfId="21" applyNumberFormat="1" applyFont="1" applyFill="1" applyBorder="1" applyAlignment="1">
      <alignment vertical="center"/>
      <protection/>
    </xf>
    <xf numFmtId="196" fontId="0" fillId="0" borderId="0" xfId="21" applyNumberFormat="1" applyFont="1" applyFill="1" applyBorder="1" applyAlignment="1">
      <alignment vertical="center"/>
      <protection/>
    </xf>
    <xf numFmtId="196" fontId="0" fillId="0" borderId="7" xfId="17" applyNumberFormat="1" applyFont="1" applyFill="1" applyBorder="1" applyAlignment="1">
      <alignment vertical="center"/>
    </xf>
    <xf numFmtId="196" fontId="0" fillId="0" borderId="0" xfId="17" applyNumberFormat="1" applyFont="1" applyFill="1" applyBorder="1" applyAlignment="1">
      <alignment vertical="center"/>
    </xf>
    <xf numFmtId="196" fontId="0" fillId="0" borderId="4" xfId="17" applyNumberFormat="1" applyFont="1" applyFill="1" applyBorder="1" applyAlignment="1">
      <alignment/>
    </xf>
    <xf numFmtId="196" fontId="0" fillId="0" borderId="5" xfId="17" applyNumberFormat="1" applyFont="1" applyFill="1" applyBorder="1" applyAlignment="1">
      <alignment/>
    </xf>
    <xf numFmtId="196" fontId="0" fillId="0" borderId="7" xfId="17" applyNumberFormat="1" applyFont="1" applyFill="1" applyBorder="1" applyAlignment="1">
      <alignment/>
    </xf>
    <xf numFmtId="196" fontId="0" fillId="0" borderId="7" xfId="21" applyNumberFormat="1" applyFont="1" applyFill="1" applyBorder="1">
      <alignment/>
      <protection/>
    </xf>
    <xf numFmtId="196" fontId="7" fillId="0" borderId="0" xfId="21" applyNumberFormat="1" applyFont="1" applyFill="1" applyAlignment="1">
      <alignment vertical="center"/>
      <protection/>
    </xf>
    <xf numFmtId="41" fontId="0" fillId="0" borderId="0" xfId="21" applyNumberFormat="1" applyFont="1" applyFill="1" applyBorder="1" applyAlignment="1">
      <alignment vertical="center"/>
      <protection/>
    </xf>
    <xf numFmtId="41" fontId="0" fillId="0" borderId="0" xfId="21" applyNumberFormat="1" applyFont="1" applyFill="1" applyAlignment="1">
      <alignment horizontal="right" vertical="center"/>
      <protection/>
    </xf>
    <xf numFmtId="41" fontId="0" fillId="0" borderId="8" xfId="2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196" fontId="0" fillId="0" borderId="4" xfId="21" applyNumberFormat="1" applyFont="1" applyFill="1" applyBorder="1">
      <alignment/>
      <protection/>
    </xf>
    <xf numFmtId="196" fontId="0" fillId="0" borderId="0" xfId="21" applyNumberFormat="1" applyFont="1" applyFill="1" applyAlignment="1">
      <alignment vertical="center"/>
      <protection/>
    </xf>
    <xf numFmtId="41" fontId="0" fillId="0" borderId="0" xfId="21" applyNumberFormat="1" applyFont="1" applyFill="1" applyAlignment="1">
      <alignment vertical="center"/>
      <protection/>
    </xf>
    <xf numFmtId="196" fontId="0" fillId="0" borderId="1" xfId="21" applyNumberFormat="1" applyFont="1" applyFill="1" applyBorder="1" applyAlignment="1">
      <alignment horizontal="center" vertical="center"/>
      <protection/>
    </xf>
    <xf numFmtId="196" fontId="0" fillId="0" borderId="2" xfId="21" applyNumberFormat="1" applyFont="1" applyFill="1" applyBorder="1" applyAlignment="1">
      <alignment horizontal="center" vertical="center"/>
      <protection/>
    </xf>
    <xf numFmtId="196" fontId="0" fillId="0" borderId="3" xfId="21" applyNumberFormat="1" applyFont="1" applyFill="1" applyBorder="1" applyAlignment="1">
      <alignment horizontal="center" vertical="center"/>
      <protection/>
    </xf>
    <xf numFmtId="196" fontId="0" fillId="0" borderId="7" xfId="17" applyNumberFormat="1" applyFont="1" applyFill="1" applyBorder="1" applyAlignment="1">
      <alignment/>
    </xf>
    <xf numFmtId="41" fontId="0" fillId="0" borderId="5" xfId="21" applyNumberFormat="1" applyFont="1" applyFill="1" applyBorder="1" applyAlignment="1">
      <alignment vertical="center"/>
      <protection/>
    </xf>
    <xf numFmtId="196" fontId="0" fillId="0" borderId="4" xfId="17" applyNumberFormat="1" applyFont="1" applyFill="1" applyBorder="1" applyAlignment="1">
      <alignment/>
    </xf>
    <xf numFmtId="196" fontId="0" fillId="0" borderId="0" xfId="17" applyNumberFormat="1" applyFont="1" applyFill="1" applyBorder="1" applyAlignment="1">
      <alignment/>
    </xf>
    <xf numFmtId="41" fontId="0" fillId="0" borderId="0" xfId="21" applyNumberFormat="1" applyFont="1" applyFill="1" applyBorder="1" applyAlignment="1">
      <alignment vertical="center"/>
      <protection/>
    </xf>
    <xf numFmtId="196" fontId="0" fillId="0" borderId="0" xfId="21" applyNumberFormat="1" applyFont="1" applyFill="1" applyBorder="1" applyAlignment="1">
      <alignment vertical="center"/>
      <protection/>
    </xf>
    <xf numFmtId="196" fontId="0" fillId="0" borderId="0" xfId="17" applyNumberFormat="1" applyFont="1" applyFill="1" applyAlignment="1">
      <alignment/>
    </xf>
    <xf numFmtId="41" fontId="0" fillId="0" borderId="4" xfId="21" applyNumberFormat="1" applyFont="1" applyFill="1" applyBorder="1" applyAlignment="1">
      <alignment vertical="center"/>
      <protection/>
    </xf>
    <xf numFmtId="41" fontId="0" fillId="0" borderId="4" xfId="21" applyNumberFormat="1" applyFont="1" applyFill="1" applyBorder="1" applyAlignment="1">
      <alignment horizontal="right" vertical="center"/>
      <protection/>
    </xf>
    <xf numFmtId="41" fontId="0" fillId="0" borderId="4" xfId="21" applyNumberFormat="1" applyFont="1" applyFill="1" applyBorder="1" applyAlignment="1">
      <alignment vertical="center"/>
      <protection/>
    </xf>
    <xf numFmtId="41" fontId="0" fillId="0" borderId="5" xfId="21" applyNumberFormat="1" applyFont="1" applyFill="1" applyBorder="1" applyAlignment="1">
      <alignment horizontal="right" vertical="center"/>
      <protection/>
    </xf>
    <xf numFmtId="196" fontId="0" fillId="0" borderId="0" xfId="21" applyNumberFormat="1" applyFont="1" applyFill="1" applyBorder="1" applyAlignment="1" quotePrefix="1">
      <alignment horizontal="center" vertical="center"/>
      <protection/>
    </xf>
    <xf numFmtId="41" fontId="0" fillId="0" borderId="0" xfId="21" applyNumberFormat="1" applyFont="1" applyFill="1" applyBorder="1" applyAlignment="1">
      <alignment horizontal="right" vertical="center"/>
      <protection/>
    </xf>
    <xf numFmtId="209" fontId="0" fillId="0" borderId="5" xfId="21" applyNumberFormat="1" applyFont="1" applyFill="1" applyBorder="1" applyAlignment="1">
      <alignment vertical="center"/>
      <protection/>
    </xf>
    <xf numFmtId="209" fontId="0" fillId="0" borderId="0" xfId="21" applyNumberFormat="1" applyFont="1" applyFill="1" applyAlignment="1">
      <alignment vertical="center"/>
      <protection/>
    </xf>
    <xf numFmtId="209" fontId="0" fillId="0" borderId="0" xfId="21" applyNumberFormat="1" applyFont="1" applyFill="1" applyBorder="1" applyAlignment="1">
      <alignment vertical="center"/>
      <protection/>
    </xf>
    <xf numFmtId="196" fontId="0" fillId="0" borderId="5" xfId="17" applyNumberFormat="1" applyFont="1" applyFill="1" applyBorder="1" applyAlignment="1">
      <alignment/>
    </xf>
    <xf numFmtId="41" fontId="0" fillId="0" borderId="7" xfId="21" applyNumberFormat="1" applyFont="1" applyFill="1" applyBorder="1" applyAlignment="1">
      <alignment horizontal="right" vertical="center"/>
      <protection/>
    </xf>
    <xf numFmtId="196" fontId="0" fillId="0" borderId="4" xfId="17" applyNumberFormat="1" applyFont="1" applyFill="1" applyBorder="1" applyAlignment="1">
      <alignment/>
    </xf>
    <xf numFmtId="196" fontId="0" fillId="0" borderId="0" xfId="17" applyNumberFormat="1" applyFont="1" applyFill="1" applyBorder="1" applyAlignment="1">
      <alignment/>
    </xf>
    <xf numFmtId="196" fontId="7" fillId="0" borderId="9" xfId="21" applyNumberFormat="1" applyFont="1" applyFill="1" applyBorder="1" applyAlignment="1">
      <alignment vertical="center"/>
      <protection/>
    </xf>
    <xf numFmtId="196" fontId="0" fillId="0" borderId="10" xfId="21" applyNumberFormat="1" applyFont="1" applyFill="1" applyBorder="1" applyAlignment="1" quotePrefix="1">
      <alignment horizontal="center" vertical="center"/>
      <protection/>
    </xf>
    <xf numFmtId="209" fontId="0" fillId="0" borderId="10" xfId="21" applyNumberFormat="1" applyFont="1" applyFill="1" applyBorder="1" applyAlignment="1">
      <alignment vertical="center"/>
      <protection/>
    </xf>
    <xf numFmtId="196" fontId="0" fillId="0" borderId="4" xfId="17" applyNumberFormat="1" applyFont="1" applyFill="1" applyBorder="1" applyAlignment="1">
      <alignment vertical="center"/>
    </xf>
    <xf numFmtId="196" fontId="0" fillId="0" borderId="0" xfId="17" applyNumberFormat="1" applyFont="1" applyFill="1" applyBorder="1" applyAlignment="1">
      <alignment vertical="center"/>
    </xf>
    <xf numFmtId="196" fontId="0" fillId="0" borderId="5" xfId="17" applyNumberFormat="1" applyFont="1" applyFill="1" applyBorder="1" applyAlignment="1">
      <alignment/>
    </xf>
    <xf numFmtId="196" fontId="0" fillId="0" borderId="4" xfId="21" applyNumberFormat="1" applyFont="1" applyFill="1" applyBorder="1">
      <alignment/>
      <protection/>
    </xf>
    <xf numFmtId="196" fontId="0" fillId="0" borderId="0" xfId="21" applyNumberFormat="1" applyFont="1" applyFill="1" applyBorder="1">
      <alignment/>
      <protection/>
    </xf>
    <xf numFmtId="0" fontId="8" fillId="0" borderId="0" xfId="0" applyFont="1" applyFill="1" applyAlignment="1">
      <alignment/>
    </xf>
    <xf numFmtId="196" fontId="0" fillId="0" borderId="10" xfId="17" applyNumberFormat="1" applyFont="1" applyFill="1" applyBorder="1" applyAlignment="1">
      <alignment/>
    </xf>
    <xf numFmtId="41" fontId="0" fillId="0" borderId="10" xfId="21" applyNumberFormat="1" applyFont="1" applyFill="1" applyBorder="1" applyAlignment="1">
      <alignment vertical="center"/>
      <protection/>
    </xf>
    <xf numFmtId="49" fontId="0" fillId="0" borderId="7" xfId="21" applyNumberFormat="1" applyFont="1" applyFill="1" applyBorder="1" applyAlignment="1">
      <alignment horizontal="center" vertical="center"/>
      <protection/>
    </xf>
    <xf numFmtId="49" fontId="0" fillId="0" borderId="7" xfId="21" applyNumberFormat="1" applyFont="1" applyFill="1" applyBorder="1" applyAlignment="1" quotePrefix="1">
      <alignment horizontal="center" vertical="center"/>
      <protection/>
    </xf>
    <xf numFmtId="49" fontId="0" fillId="0" borderId="7" xfId="21" applyNumberFormat="1" applyFont="1" applyFill="1" applyBorder="1" applyAlignment="1">
      <alignment horizontal="left" vertical="center"/>
      <protection/>
    </xf>
    <xf numFmtId="49" fontId="0" fillId="0" borderId="0" xfId="21" applyNumberFormat="1" applyFont="1" applyFill="1" applyBorder="1" applyAlignment="1" quotePrefix="1">
      <alignment horizontal="center" vertical="center"/>
      <protection/>
    </xf>
    <xf numFmtId="209" fontId="0" fillId="0" borderId="5" xfId="21" applyNumberFormat="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horizontal="center" vertical="center"/>
      <protection/>
    </xf>
    <xf numFmtId="196" fontId="9" fillId="0" borderId="0" xfId="21" applyNumberFormat="1" applyFont="1" applyFill="1" applyAlignment="1">
      <alignment horizontal="right" vertical="center"/>
      <protection/>
    </xf>
    <xf numFmtId="196" fontId="10" fillId="0" borderId="0" xfId="21" applyNumberFormat="1" applyFont="1" applyFill="1" applyAlignment="1">
      <alignment vertical="center"/>
      <protection/>
    </xf>
    <xf numFmtId="41" fontId="0" fillId="0" borderId="4" xfId="21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 quotePrefix="1">
      <alignment horizontal="left" vertical="center"/>
    </xf>
    <xf numFmtId="196" fontId="0" fillId="0" borderId="7" xfId="17" applyNumberFormat="1" applyFont="1" applyFill="1" applyBorder="1" applyAlignment="1">
      <alignment vertical="center"/>
    </xf>
    <xf numFmtId="49" fontId="0" fillId="0" borderId="7" xfId="21" applyNumberFormat="1" applyFont="1" applyFill="1" applyBorder="1" applyAlignment="1">
      <alignment horizontal="center" vertical="center"/>
      <protection/>
    </xf>
    <xf numFmtId="196" fontId="0" fillId="0" borderId="4" xfId="17" applyNumberFormat="1" applyFont="1" applyFill="1" applyBorder="1" applyAlignment="1">
      <alignment vertical="center"/>
    </xf>
    <xf numFmtId="41" fontId="0" fillId="0" borderId="4" xfId="21" applyNumberFormat="1" applyFont="1" applyFill="1" applyBorder="1" applyAlignment="1">
      <alignment horizontal="center" vertical="center"/>
      <protection/>
    </xf>
    <xf numFmtId="49" fontId="0" fillId="0" borderId="11" xfId="21" applyNumberFormat="1" applyFont="1" applyFill="1" applyBorder="1" applyAlignment="1">
      <alignment horizontal="center" vertical="center"/>
      <protection/>
    </xf>
    <xf numFmtId="196" fontId="0" fillId="0" borderId="12" xfId="17" applyNumberFormat="1" applyFont="1" applyFill="1" applyBorder="1" applyAlignment="1">
      <alignment vertical="center"/>
    </xf>
    <xf numFmtId="41" fontId="0" fillId="0" borderId="12" xfId="21" applyNumberFormat="1" applyFont="1" applyFill="1" applyBorder="1" applyAlignment="1">
      <alignment horizontal="center" vertical="center"/>
      <protection/>
    </xf>
    <xf numFmtId="209" fontId="0" fillId="0" borderId="13" xfId="21" applyNumberFormat="1" applyFont="1" applyFill="1" applyBorder="1" applyAlignment="1">
      <alignment vertical="center"/>
      <protection/>
    </xf>
    <xf numFmtId="209" fontId="0" fillId="0" borderId="0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Ⅰ-１-１-３図　刑法犯の主要罪名別認知件数・検挙件数・検挙人員検挙率付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990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719</xdr:row>
      <xdr:rowOff>9525</xdr:rowOff>
    </xdr:from>
    <xdr:to>
      <xdr:col>1</xdr:col>
      <xdr:colOff>219075</xdr:colOff>
      <xdr:row>719</xdr:row>
      <xdr:rowOff>161925</xdr:rowOff>
    </xdr:to>
    <xdr:sp>
      <xdr:nvSpPr>
        <xdr:cNvPr id="1" name="Oval 10"/>
        <xdr:cNvSpPr>
          <a:spLocks/>
        </xdr:cNvSpPr>
      </xdr:nvSpPr>
      <xdr:spPr>
        <a:xfrm>
          <a:off x="295275" y="123310650"/>
          <a:ext cx="2095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39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5" customWidth="1"/>
    <col min="2" max="2" width="10.75390625" style="5" customWidth="1"/>
    <col min="3" max="5" width="14.375" style="5" customWidth="1"/>
    <col min="6" max="7" width="18.00390625" style="6" customWidth="1"/>
    <col min="8" max="16384" width="11.125" style="5" customWidth="1"/>
  </cols>
  <sheetData>
    <row r="1" ht="15" customHeight="1"/>
    <row r="2" spans="2:7" s="2" customFormat="1" ht="15" customHeight="1">
      <c r="B2" s="1" t="s">
        <v>51</v>
      </c>
      <c r="F2" s="3"/>
      <c r="G2" s="3"/>
    </row>
    <row r="3" spans="2:12" s="2" customFormat="1" ht="13.5" customHeight="1">
      <c r="B3" s="1"/>
      <c r="F3" s="3"/>
      <c r="G3" s="3"/>
      <c r="L3" s="70"/>
    </row>
    <row r="4" ht="13.5" customHeight="1">
      <c r="H4" s="24" t="s">
        <v>53</v>
      </c>
    </row>
    <row r="5" ht="13.5" customHeight="1" thickBot="1">
      <c r="B5" s="4" t="s">
        <v>0</v>
      </c>
    </row>
    <row r="6" spans="2:8" ht="13.5" customHeight="1" thickTop="1">
      <c r="B6" s="7" t="s">
        <v>1</v>
      </c>
      <c r="C6" s="8" t="s">
        <v>2</v>
      </c>
      <c r="D6" s="8" t="s">
        <v>3</v>
      </c>
      <c r="E6" s="9" t="s">
        <v>4</v>
      </c>
      <c r="F6" s="10" t="s">
        <v>44</v>
      </c>
      <c r="G6" s="10" t="s">
        <v>45</v>
      </c>
      <c r="H6" s="9" t="s">
        <v>10</v>
      </c>
    </row>
    <row r="7" spans="2:8" ht="13.5" customHeight="1">
      <c r="B7" s="64" t="s">
        <v>15</v>
      </c>
      <c r="C7" s="11">
        <v>1764</v>
      </c>
      <c r="D7" s="11">
        <v>1713</v>
      </c>
      <c r="E7" s="12">
        <v>1768</v>
      </c>
      <c r="F7" s="13">
        <v>362</v>
      </c>
      <c r="G7" s="13">
        <v>84</v>
      </c>
      <c r="H7" s="46">
        <f>D7/C7%</f>
        <v>97.10884353741497</v>
      </c>
    </row>
    <row r="8" spans="2:8" ht="13.5" customHeight="1">
      <c r="B8" s="65">
        <v>58</v>
      </c>
      <c r="C8" s="11">
        <v>1745</v>
      </c>
      <c r="D8" s="11">
        <v>1698</v>
      </c>
      <c r="E8" s="12">
        <v>1789</v>
      </c>
      <c r="F8" s="13">
        <v>343</v>
      </c>
      <c r="G8" s="13">
        <v>87</v>
      </c>
      <c r="H8" s="46">
        <f aca="true" t="shared" si="0" ref="H8:H31">D8/C8%</f>
        <v>97.30659025787966</v>
      </c>
    </row>
    <row r="9" spans="2:8" ht="13.5" customHeight="1">
      <c r="B9" s="65">
        <v>59</v>
      </c>
      <c r="C9" s="11">
        <v>1762</v>
      </c>
      <c r="D9" s="11">
        <v>1712</v>
      </c>
      <c r="E9" s="12">
        <v>1788</v>
      </c>
      <c r="F9" s="13">
        <v>330</v>
      </c>
      <c r="G9" s="13">
        <v>74</v>
      </c>
      <c r="H9" s="46">
        <f t="shared" si="0"/>
        <v>97.16231555051078</v>
      </c>
    </row>
    <row r="10" spans="2:8" ht="13.5" customHeight="1">
      <c r="B10" s="65">
        <v>60</v>
      </c>
      <c r="C10" s="11">
        <v>1780</v>
      </c>
      <c r="D10" s="11">
        <v>1717</v>
      </c>
      <c r="E10" s="12">
        <v>1833</v>
      </c>
      <c r="F10" s="13">
        <v>355</v>
      </c>
      <c r="G10" s="13">
        <v>99</v>
      </c>
      <c r="H10" s="46">
        <f t="shared" si="0"/>
        <v>96.46067415730337</v>
      </c>
    </row>
    <row r="11" spans="2:8" ht="13.5" customHeight="1">
      <c r="B11" s="65">
        <v>61</v>
      </c>
      <c r="C11" s="11">
        <v>1676</v>
      </c>
      <c r="D11" s="11">
        <v>1620</v>
      </c>
      <c r="E11" s="12">
        <v>1692</v>
      </c>
      <c r="F11" s="13">
        <v>311</v>
      </c>
      <c r="G11" s="13">
        <v>92</v>
      </c>
      <c r="H11" s="46">
        <f t="shared" si="0"/>
        <v>96.65871121718376</v>
      </c>
    </row>
    <row r="12" spans="2:8" ht="13.5" customHeight="1">
      <c r="B12" s="65">
        <v>62</v>
      </c>
      <c r="C12" s="11">
        <v>1584</v>
      </c>
      <c r="D12" s="11">
        <v>1552</v>
      </c>
      <c r="E12" s="12">
        <v>1651</v>
      </c>
      <c r="F12" s="13">
        <v>313</v>
      </c>
      <c r="G12" s="13">
        <v>78</v>
      </c>
      <c r="H12" s="46">
        <f t="shared" si="0"/>
        <v>97.97979797979798</v>
      </c>
    </row>
    <row r="13" spans="2:8" ht="13.5" customHeight="1">
      <c r="B13" s="65">
        <v>63</v>
      </c>
      <c r="C13" s="11">
        <v>1441</v>
      </c>
      <c r="D13" s="11">
        <v>1399</v>
      </c>
      <c r="E13" s="12">
        <v>1408</v>
      </c>
      <c r="F13" s="13">
        <v>279</v>
      </c>
      <c r="G13" s="13">
        <v>82</v>
      </c>
      <c r="H13" s="46">
        <f t="shared" si="0"/>
        <v>97.0853573907009</v>
      </c>
    </row>
    <row r="14" spans="2:8" ht="13.5" customHeight="1">
      <c r="B14" s="66" t="s">
        <v>11</v>
      </c>
      <c r="C14" s="11">
        <v>1308</v>
      </c>
      <c r="D14" s="11">
        <v>1255</v>
      </c>
      <c r="E14" s="12">
        <v>1323</v>
      </c>
      <c r="F14" s="13">
        <v>229</v>
      </c>
      <c r="G14" s="13">
        <v>116</v>
      </c>
      <c r="H14" s="46">
        <f t="shared" si="0"/>
        <v>95.9480122324159</v>
      </c>
    </row>
    <row r="15" spans="2:8" ht="13.5" customHeight="1">
      <c r="B15" s="64" t="s">
        <v>16</v>
      </c>
      <c r="C15" s="11">
        <v>1238</v>
      </c>
      <c r="D15" s="11">
        <v>1197</v>
      </c>
      <c r="E15" s="12">
        <v>1238</v>
      </c>
      <c r="F15" s="13">
        <v>229</v>
      </c>
      <c r="G15" s="13">
        <v>71</v>
      </c>
      <c r="H15" s="46">
        <f t="shared" si="0"/>
        <v>96.68820678513731</v>
      </c>
    </row>
    <row r="16" spans="2:8" ht="13.5" customHeight="1">
      <c r="B16" s="64" t="s">
        <v>17</v>
      </c>
      <c r="C16" s="11">
        <v>1215</v>
      </c>
      <c r="D16" s="11">
        <v>1166</v>
      </c>
      <c r="E16" s="12">
        <v>1159</v>
      </c>
      <c r="F16" s="13">
        <v>228</v>
      </c>
      <c r="G16" s="13">
        <v>76</v>
      </c>
      <c r="H16" s="46">
        <f t="shared" si="0"/>
        <v>95.96707818930041</v>
      </c>
    </row>
    <row r="17" spans="2:8" ht="13.5" customHeight="1">
      <c r="B17" s="64" t="s">
        <v>18</v>
      </c>
      <c r="C17" s="11">
        <v>1227</v>
      </c>
      <c r="D17" s="11">
        <v>1185</v>
      </c>
      <c r="E17" s="12">
        <v>1175</v>
      </c>
      <c r="F17" s="13">
        <v>255</v>
      </c>
      <c r="G17" s="13">
        <v>82</v>
      </c>
      <c r="H17" s="46">
        <f t="shared" si="0"/>
        <v>96.57701711491443</v>
      </c>
    </row>
    <row r="18" spans="2:8" ht="13.5" customHeight="1">
      <c r="B18" s="64" t="s">
        <v>19</v>
      </c>
      <c r="C18" s="11">
        <v>1233</v>
      </c>
      <c r="D18" s="11">
        <v>1190</v>
      </c>
      <c r="E18" s="12">
        <v>1218</v>
      </c>
      <c r="F18" s="13">
        <v>263</v>
      </c>
      <c r="G18" s="13">
        <v>75</v>
      </c>
      <c r="H18" s="46">
        <f t="shared" si="0"/>
        <v>96.5125709651257</v>
      </c>
    </row>
    <row r="19" spans="2:8" ht="13.5" customHeight="1">
      <c r="B19" s="64" t="s">
        <v>20</v>
      </c>
      <c r="C19" s="11">
        <v>1279</v>
      </c>
      <c r="D19" s="11">
        <v>1225</v>
      </c>
      <c r="E19" s="12">
        <v>1275</v>
      </c>
      <c r="F19" s="13">
        <v>227</v>
      </c>
      <c r="G19" s="13">
        <v>75</v>
      </c>
      <c r="H19" s="46">
        <f t="shared" si="0"/>
        <v>95.77795152462862</v>
      </c>
    </row>
    <row r="20" spans="2:8" ht="13.5" customHeight="1">
      <c r="B20" s="64" t="s">
        <v>21</v>
      </c>
      <c r="C20" s="11">
        <v>1281</v>
      </c>
      <c r="D20" s="11">
        <v>1236</v>
      </c>
      <c r="E20" s="12">
        <v>1295</v>
      </c>
      <c r="F20" s="13">
        <v>247</v>
      </c>
      <c r="G20" s="13">
        <v>78</v>
      </c>
      <c r="H20" s="46">
        <f t="shared" si="0"/>
        <v>96.4871194379391</v>
      </c>
    </row>
    <row r="21" spans="2:8" ht="13.5" customHeight="1">
      <c r="B21" s="64" t="s">
        <v>22</v>
      </c>
      <c r="C21" s="11">
        <v>1218</v>
      </c>
      <c r="D21" s="11">
        <v>1197</v>
      </c>
      <c r="E21" s="12">
        <v>1242</v>
      </c>
      <c r="F21" s="13">
        <v>204</v>
      </c>
      <c r="G21" s="13">
        <v>96</v>
      </c>
      <c r="H21" s="46">
        <f t="shared" si="0"/>
        <v>98.27586206896552</v>
      </c>
    </row>
    <row r="22" spans="2:8" ht="13.5" customHeight="1">
      <c r="B22" s="64" t="s">
        <v>23</v>
      </c>
      <c r="C22" s="11">
        <v>1282</v>
      </c>
      <c r="D22" s="11">
        <v>1225</v>
      </c>
      <c r="E22" s="12">
        <v>1284</v>
      </c>
      <c r="F22" s="13">
        <v>222</v>
      </c>
      <c r="G22" s="13">
        <v>74</v>
      </c>
      <c r="H22" s="46">
        <f t="shared" si="0"/>
        <v>95.55382215288611</v>
      </c>
    </row>
    <row r="23" spans="2:8" ht="13.5" customHeight="1">
      <c r="B23" s="65">
        <v>10</v>
      </c>
      <c r="C23" s="11">
        <v>1388</v>
      </c>
      <c r="D23" s="11">
        <v>1356</v>
      </c>
      <c r="E23" s="12">
        <v>1365</v>
      </c>
      <c r="F23" s="13">
        <v>237</v>
      </c>
      <c r="G23" s="13">
        <v>115</v>
      </c>
      <c r="H23" s="46">
        <f t="shared" si="0"/>
        <v>97.69452449567723</v>
      </c>
    </row>
    <row r="24" spans="2:8" ht="13.5" customHeight="1">
      <c r="B24" s="65">
        <v>11</v>
      </c>
      <c r="C24" s="11">
        <v>1265</v>
      </c>
      <c r="D24" s="11">
        <v>1219</v>
      </c>
      <c r="E24" s="12">
        <v>1313</v>
      </c>
      <c r="F24" s="13">
        <v>214</v>
      </c>
      <c r="G24" s="13">
        <v>110</v>
      </c>
      <c r="H24" s="46">
        <f t="shared" si="0"/>
        <v>96.36363636363636</v>
      </c>
    </row>
    <row r="25" spans="2:8" ht="13.5" customHeight="1">
      <c r="B25" s="65">
        <v>12</v>
      </c>
      <c r="C25" s="11">
        <v>1391</v>
      </c>
      <c r="D25" s="11">
        <v>1322</v>
      </c>
      <c r="E25" s="12">
        <v>1416</v>
      </c>
      <c r="F25" s="13">
        <v>230</v>
      </c>
      <c r="G25" s="13">
        <v>105</v>
      </c>
      <c r="H25" s="46">
        <f t="shared" si="0"/>
        <v>95.03953989935299</v>
      </c>
    </row>
    <row r="26" spans="2:8" ht="13.5" customHeight="1">
      <c r="B26" s="65">
        <v>13</v>
      </c>
      <c r="C26" s="11">
        <v>1340</v>
      </c>
      <c r="D26" s="11">
        <v>1261</v>
      </c>
      <c r="E26" s="12">
        <v>1334</v>
      </c>
      <c r="F26" s="13">
        <v>244</v>
      </c>
      <c r="G26" s="13">
        <v>99</v>
      </c>
      <c r="H26" s="46">
        <f t="shared" si="0"/>
        <v>94.1044776119403</v>
      </c>
    </row>
    <row r="27" spans="2:8" ht="13.5" customHeight="1">
      <c r="B27" s="65">
        <v>14</v>
      </c>
      <c r="C27" s="11">
        <v>1396</v>
      </c>
      <c r="D27" s="11">
        <v>1336</v>
      </c>
      <c r="E27" s="11">
        <v>1405</v>
      </c>
      <c r="F27" s="40">
        <v>256</v>
      </c>
      <c r="G27" s="13">
        <v>80</v>
      </c>
      <c r="H27" s="46">
        <f t="shared" si="0"/>
        <v>95.70200573065902</v>
      </c>
    </row>
    <row r="28" spans="2:8" ht="13.5" customHeight="1">
      <c r="B28" s="67">
        <v>15</v>
      </c>
      <c r="C28" s="56">
        <v>1452</v>
      </c>
      <c r="D28" s="57">
        <v>1366</v>
      </c>
      <c r="E28" s="56">
        <v>1456</v>
      </c>
      <c r="F28" s="40">
        <v>252</v>
      </c>
      <c r="G28" s="23">
        <v>93</v>
      </c>
      <c r="H28" s="46">
        <f t="shared" si="0"/>
        <v>94.0771349862259</v>
      </c>
    </row>
    <row r="29" spans="2:8" ht="13.5" customHeight="1">
      <c r="B29" s="67">
        <v>16</v>
      </c>
      <c r="C29" s="56">
        <v>1419</v>
      </c>
      <c r="D29" s="57">
        <v>1342</v>
      </c>
      <c r="E29" s="56">
        <v>1391</v>
      </c>
      <c r="F29" s="40">
        <v>281</v>
      </c>
      <c r="G29" s="23">
        <v>57</v>
      </c>
      <c r="H29" s="46">
        <f t="shared" si="0"/>
        <v>94.57364341085271</v>
      </c>
    </row>
    <row r="30" spans="2:8" ht="13.5" customHeight="1">
      <c r="B30" s="65">
        <v>17</v>
      </c>
      <c r="C30" s="56">
        <v>1392</v>
      </c>
      <c r="D30" s="56">
        <v>1345</v>
      </c>
      <c r="E30" s="56">
        <v>1338</v>
      </c>
      <c r="F30" s="40">
        <v>274</v>
      </c>
      <c r="G30" s="40">
        <v>67</v>
      </c>
      <c r="H30" s="46">
        <f t="shared" si="0"/>
        <v>96.6235632183908</v>
      </c>
    </row>
    <row r="31" spans="2:8" ht="13.5" customHeight="1">
      <c r="B31" s="65">
        <v>18</v>
      </c>
      <c r="C31" s="56">
        <v>1309</v>
      </c>
      <c r="D31" s="56">
        <v>1267</v>
      </c>
      <c r="E31" s="56">
        <v>1241</v>
      </c>
      <c r="F31" s="40">
        <v>246</v>
      </c>
      <c r="G31" s="40">
        <v>69</v>
      </c>
      <c r="H31" s="46">
        <f t="shared" si="0"/>
        <v>96.79144385026738</v>
      </c>
    </row>
    <row r="32" spans="2:8" ht="13.5" customHeight="1">
      <c r="B32" s="64" t="s">
        <v>24</v>
      </c>
      <c r="C32" s="56">
        <v>1199</v>
      </c>
      <c r="D32" s="56">
        <v>1157</v>
      </c>
      <c r="E32" s="56">
        <v>1161</v>
      </c>
      <c r="F32" s="40">
        <v>272</v>
      </c>
      <c r="G32" s="40">
        <v>62</v>
      </c>
      <c r="H32" s="46">
        <f aca="true" t="shared" si="1" ref="H32:H37">D32/C32%</f>
        <v>96.49708090075062</v>
      </c>
    </row>
    <row r="33" spans="2:8" ht="13.5" customHeight="1">
      <c r="B33" s="64" t="s">
        <v>25</v>
      </c>
      <c r="C33" s="56">
        <v>1297</v>
      </c>
      <c r="D33" s="56">
        <v>1237</v>
      </c>
      <c r="E33" s="56">
        <v>1211</v>
      </c>
      <c r="F33" s="40">
        <v>296</v>
      </c>
      <c r="G33" s="40">
        <v>50</v>
      </c>
      <c r="H33" s="46">
        <f t="shared" si="1"/>
        <v>95.37393986121819</v>
      </c>
    </row>
    <row r="34" spans="2:8" ht="13.5" customHeight="1">
      <c r="B34" s="64" t="s">
        <v>39</v>
      </c>
      <c r="C34" s="56">
        <v>1094</v>
      </c>
      <c r="D34" s="56">
        <v>1074</v>
      </c>
      <c r="E34" s="56">
        <v>1036</v>
      </c>
      <c r="F34" s="72">
        <v>209</v>
      </c>
      <c r="G34" s="72">
        <v>50</v>
      </c>
      <c r="H34" s="46">
        <f t="shared" si="1"/>
        <v>98.17184643510055</v>
      </c>
    </row>
    <row r="35" spans="2:8" ht="13.5" customHeight="1">
      <c r="B35" s="64" t="s">
        <v>43</v>
      </c>
      <c r="C35" s="56">
        <v>1067</v>
      </c>
      <c r="D35" s="56">
        <v>1029</v>
      </c>
      <c r="E35" s="56">
        <v>999</v>
      </c>
      <c r="F35" s="72">
        <v>220</v>
      </c>
      <c r="G35" s="72">
        <v>43</v>
      </c>
      <c r="H35" s="48">
        <f t="shared" si="1"/>
        <v>96.4386129334583</v>
      </c>
    </row>
    <row r="36" spans="2:8" ht="13.5" customHeight="1">
      <c r="B36" s="64" t="s">
        <v>46</v>
      </c>
      <c r="C36" s="56">
        <v>1051</v>
      </c>
      <c r="D36" s="56">
        <v>1029</v>
      </c>
      <c r="E36" s="56">
        <v>971</v>
      </c>
      <c r="F36" s="72">
        <v>238</v>
      </c>
      <c r="G36" s="72">
        <v>56</v>
      </c>
      <c r="H36" s="48">
        <f t="shared" si="1"/>
        <v>97.90675547098002</v>
      </c>
    </row>
    <row r="37" spans="2:8" s="71" customFormat="1" ht="13.5" customHeight="1">
      <c r="B37" s="78" t="s">
        <v>54</v>
      </c>
      <c r="C37" s="79">
        <v>1030</v>
      </c>
      <c r="D37" s="79">
        <v>963</v>
      </c>
      <c r="E37" s="79">
        <v>899</v>
      </c>
      <c r="F37" s="80">
        <v>224</v>
      </c>
      <c r="G37" s="80">
        <v>46</v>
      </c>
      <c r="H37" s="81">
        <f t="shared" si="1"/>
        <v>93.49514563106796</v>
      </c>
    </row>
    <row r="38" ht="13.5" customHeight="1">
      <c r="H38" s="47"/>
    </row>
    <row r="39" spans="2:8" ht="13.5" customHeight="1" thickBot="1">
      <c r="B39" s="14" t="s">
        <v>5</v>
      </c>
      <c r="E39" s="15"/>
      <c r="H39" s="47"/>
    </row>
    <row r="40" spans="2:8" ht="13.5" customHeight="1" thickTop="1">
      <c r="B40" s="7" t="s">
        <v>1</v>
      </c>
      <c r="C40" s="8" t="s">
        <v>2</v>
      </c>
      <c r="D40" s="8" t="s">
        <v>3</v>
      </c>
      <c r="E40" s="9" t="s">
        <v>4</v>
      </c>
      <c r="F40" s="10" t="s">
        <v>44</v>
      </c>
      <c r="G40" s="10" t="s">
        <v>45</v>
      </c>
      <c r="H40" s="9" t="s">
        <v>10</v>
      </c>
    </row>
    <row r="41" spans="2:8" ht="13.5" customHeight="1">
      <c r="B41" s="64" t="s">
        <v>15</v>
      </c>
      <c r="C41" s="16">
        <v>2251</v>
      </c>
      <c r="D41" s="16">
        <v>1684</v>
      </c>
      <c r="E41" s="17">
        <v>2072</v>
      </c>
      <c r="F41" s="13">
        <v>84</v>
      </c>
      <c r="G41" s="13">
        <v>733</v>
      </c>
      <c r="H41" s="46">
        <f>D41/C41%</f>
        <v>74.81119502443357</v>
      </c>
    </row>
    <row r="42" spans="2:8" ht="13.5" customHeight="1">
      <c r="B42" s="65">
        <v>58</v>
      </c>
      <c r="C42" s="16">
        <v>2317</v>
      </c>
      <c r="D42" s="16">
        <v>1799</v>
      </c>
      <c r="E42" s="17">
        <v>2069</v>
      </c>
      <c r="F42" s="13">
        <v>105</v>
      </c>
      <c r="G42" s="13">
        <v>720</v>
      </c>
      <c r="H42" s="46">
        <f aca="true" t="shared" si="2" ref="H42:H71">D42/C42%</f>
        <v>77.64350453172204</v>
      </c>
    </row>
    <row r="43" spans="2:8" ht="13.5" customHeight="1">
      <c r="B43" s="65">
        <v>59</v>
      </c>
      <c r="C43" s="16">
        <v>2188</v>
      </c>
      <c r="D43" s="16">
        <v>1725</v>
      </c>
      <c r="E43" s="17">
        <v>2031</v>
      </c>
      <c r="F43" s="13">
        <v>116</v>
      </c>
      <c r="G43" s="13">
        <v>669</v>
      </c>
      <c r="H43" s="46">
        <f t="shared" si="2"/>
        <v>78.83912248628886</v>
      </c>
    </row>
    <row r="44" spans="2:8" ht="13.5" customHeight="1">
      <c r="B44" s="65">
        <v>60</v>
      </c>
      <c r="C44" s="16">
        <v>1815</v>
      </c>
      <c r="D44" s="16">
        <v>1497</v>
      </c>
      <c r="E44" s="17">
        <v>1777</v>
      </c>
      <c r="F44" s="13">
        <v>73</v>
      </c>
      <c r="G44" s="13">
        <v>533</v>
      </c>
      <c r="H44" s="46">
        <f t="shared" si="2"/>
        <v>82.47933884297521</v>
      </c>
    </row>
    <row r="45" spans="2:8" ht="13.5" customHeight="1">
      <c r="B45" s="65">
        <v>61</v>
      </c>
      <c r="C45" s="16">
        <v>1949</v>
      </c>
      <c r="D45" s="16">
        <v>1529</v>
      </c>
      <c r="E45" s="17">
        <v>1842</v>
      </c>
      <c r="F45" s="13">
        <v>101</v>
      </c>
      <c r="G45" s="13">
        <v>657</v>
      </c>
      <c r="H45" s="46">
        <f t="shared" si="2"/>
        <v>78.450487429451</v>
      </c>
    </row>
    <row r="46" spans="2:8" ht="13.5" customHeight="1">
      <c r="B46" s="65">
        <v>62</v>
      </c>
      <c r="C46" s="16">
        <v>1874</v>
      </c>
      <c r="D46" s="16">
        <v>1465</v>
      </c>
      <c r="E46" s="17">
        <v>1707</v>
      </c>
      <c r="F46" s="13">
        <v>84</v>
      </c>
      <c r="G46" s="13">
        <v>571</v>
      </c>
      <c r="H46" s="46">
        <f t="shared" si="2"/>
        <v>78.17502668089648</v>
      </c>
    </row>
    <row r="47" spans="2:8" ht="13.5" customHeight="1">
      <c r="B47" s="65">
        <v>63</v>
      </c>
      <c r="C47" s="16">
        <v>1771</v>
      </c>
      <c r="D47" s="16">
        <v>1390</v>
      </c>
      <c r="E47" s="17">
        <v>1646</v>
      </c>
      <c r="F47" s="13">
        <v>73</v>
      </c>
      <c r="G47" s="13">
        <v>546</v>
      </c>
      <c r="H47" s="46">
        <f t="shared" si="2"/>
        <v>78.4867306606437</v>
      </c>
    </row>
    <row r="48" spans="2:8" ht="13.5" customHeight="1">
      <c r="B48" s="66" t="s">
        <v>11</v>
      </c>
      <c r="C48" s="16">
        <v>1586</v>
      </c>
      <c r="D48" s="16">
        <v>1204</v>
      </c>
      <c r="E48" s="17">
        <v>1444</v>
      </c>
      <c r="F48" s="13">
        <v>97</v>
      </c>
      <c r="G48" s="13">
        <v>574</v>
      </c>
      <c r="H48" s="46">
        <f t="shared" si="2"/>
        <v>75.91424968474149</v>
      </c>
    </row>
    <row r="49" spans="2:8" ht="13.5" customHeight="1">
      <c r="B49" s="64" t="s">
        <v>16</v>
      </c>
      <c r="C49" s="16">
        <v>1653</v>
      </c>
      <c r="D49" s="16">
        <v>1272</v>
      </c>
      <c r="E49" s="17">
        <v>1582</v>
      </c>
      <c r="F49" s="13">
        <v>59</v>
      </c>
      <c r="G49" s="13">
        <v>574</v>
      </c>
      <c r="H49" s="46">
        <f t="shared" si="2"/>
        <v>76.95099818511797</v>
      </c>
    </row>
    <row r="50" spans="2:8" ht="13.5" customHeight="1">
      <c r="B50" s="64" t="s">
        <v>17</v>
      </c>
      <c r="C50" s="16">
        <v>1848</v>
      </c>
      <c r="D50" s="16">
        <v>1328</v>
      </c>
      <c r="E50" s="17">
        <v>1660</v>
      </c>
      <c r="F50" s="13">
        <v>78</v>
      </c>
      <c r="G50" s="13">
        <v>678</v>
      </c>
      <c r="H50" s="46">
        <f t="shared" si="2"/>
        <v>71.86147186147186</v>
      </c>
    </row>
    <row r="51" spans="2:8" ht="13.5" customHeight="1">
      <c r="B51" s="64" t="s">
        <v>18</v>
      </c>
      <c r="C51" s="16">
        <v>2189</v>
      </c>
      <c r="D51" s="16">
        <v>1525</v>
      </c>
      <c r="E51" s="17">
        <v>1780</v>
      </c>
      <c r="F51" s="13">
        <v>95</v>
      </c>
      <c r="G51" s="13">
        <v>694</v>
      </c>
      <c r="H51" s="46">
        <f t="shared" si="2"/>
        <v>69.66651439013248</v>
      </c>
    </row>
    <row r="52" spans="2:8" ht="13.5" customHeight="1">
      <c r="B52" s="64" t="s">
        <v>19</v>
      </c>
      <c r="C52" s="16">
        <v>2466</v>
      </c>
      <c r="D52" s="16">
        <v>1970</v>
      </c>
      <c r="E52" s="17">
        <v>2089</v>
      </c>
      <c r="F52" s="13">
        <v>95</v>
      </c>
      <c r="G52" s="13">
        <v>713</v>
      </c>
      <c r="H52" s="46">
        <f t="shared" si="2"/>
        <v>79.88645579886456</v>
      </c>
    </row>
    <row r="53" spans="2:8" ht="13.5" customHeight="1">
      <c r="B53" s="64" t="s">
        <v>20</v>
      </c>
      <c r="C53" s="16">
        <v>2684</v>
      </c>
      <c r="D53" s="16">
        <v>2100</v>
      </c>
      <c r="E53" s="17">
        <v>2372</v>
      </c>
      <c r="F53" s="13">
        <v>109</v>
      </c>
      <c r="G53" s="13">
        <v>911</v>
      </c>
      <c r="H53" s="46">
        <f t="shared" si="2"/>
        <v>78.2414307004471</v>
      </c>
    </row>
    <row r="54" spans="2:8" ht="13.5" customHeight="1">
      <c r="B54" s="64" t="s">
        <v>21</v>
      </c>
      <c r="C54" s="16">
        <v>2277</v>
      </c>
      <c r="D54" s="16">
        <v>1882</v>
      </c>
      <c r="E54" s="17">
        <v>2169</v>
      </c>
      <c r="F54" s="13">
        <v>96</v>
      </c>
      <c r="G54" s="13">
        <v>856</v>
      </c>
      <c r="H54" s="46">
        <f t="shared" si="2"/>
        <v>82.6526130873957</v>
      </c>
    </row>
    <row r="55" spans="2:8" ht="13.5" customHeight="1">
      <c r="B55" s="64" t="s">
        <v>22</v>
      </c>
      <c r="C55" s="16">
        <v>2463</v>
      </c>
      <c r="D55" s="16">
        <v>1974</v>
      </c>
      <c r="E55" s="17">
        <v>2390</v>
      </c>
      <c r="F55" s="13">
        <v>97</v>
      </c>
      <c r="G55" s="13">
        <v>1068</v>
      </c>
      <c r="H55" s="46">
        <f t="shared" si="2"/>
        <v>80.14616321559075</v>
      </c>
    </row>
    <row r="56" spans="2:8" ht="13.5" customHeight="1">
      <c r="B56" s="64" t="s">
        <v>23</v>
      </c>
      <c r="C56" s="16">
        <v>2809</v>
      </c>
      <c r="D56" s="16">
        <v>2232</v>
      </c>
      <c r="E56" s="17">
        <v>3152</v>
      </c>
      <c r="F56" s="13">
        <v>147</v>
      </c>
      <c r="G56" s="13">
        <v>1675</v>
      </c>
      <c r="H56" s="46">
        <f t="shared" si="2"/>
        <v>79.45888216447135</v>
      </c>
    </row>
    <row r="57" spans="2:8" ht="13.5" customHeight="1">
      <c r="B57" s="65">
        <v>10</v>
      </c>
      <c r="C57" s="16">
        <v>3426</v>
      </c>
      <c r="D57" s="16">
        <v>2614</v>
      </c>
      <c r="E57" s="17">
        <v>3379</v>
      </c>
      <c r="F57" s="13">
        <v>156</v>
      </c>
      <c r="G57" s="13">
        <v>1538</v>
      </c>
      <c r="H57" s="46">
        <f t="shared" si="2"/>
        <v>76.29889083479277</v>
      </c>
    </row>
    <row r="58" spans="2:8" ht="13.5" customHeight="1">
      <c r="B58" s="65">
        <v>11</v>
      </c>
      <c r="C58" s="16">
        <v>4237</v>
      </c>
      <c r="D58" s="16">
        <v>2813</v>
      </c>
      <c r="E58" s="17">
        <v>3762</v>
      </c>
      <c r="F58" s="13">
        <v>171</v>
      </c>
      <c r="G58" s="13">
        <v>1611</v>
      </c>
      <c r="H58" s="46">
        <f t="shared" si="2"/>
        <v>66.39131460939345</v>
      </c>
    </row>
    <row r="59" spans="2:8" ht="13.5" customHeight="1">
      <c r="B59" s="65">
        <v>12</v>
      </c>
      <c r="C59" s="16">
        <v>5173</v>
      </c>
      <c r="D59" s="16">
        <v>2941</v>
      </c>
      <c r="E59" s="17">
        <v>3797</v>
      </c>
      <c r="F59" s="13">
        <v>214</v>
      </c>
      <c r="G59" s="13">
        <v>1638</v>
      </c>
      <c r="H59" s="46">
        <f t="shared" si="2"/>
        <v>56.852890005799345</v>
      </c>
    </row>
    <row r="60" spans="2:8" ht="13.5" customHeight="1">
      <c r="B60" s="65">
        <v>13</v>
      </c>
      <c r="C60" s="16">
        <v>6393</v>
      </c>
      <c r="D60" s="16">
        <v>3115</v>
      </c>
      <c r="E60" s="17">
        <v>4096</v>
      </c>
      <c r="F60" s="13">
        <v>254</v>
      </c>
      <c r="G60" s="13">
        <v>1670</v>
      </c>
      <c r="H60" s="46">
        <f t="shared" si="2"/>
        <v>48.72516815266698</v>
      </c>
    </row>
    <row r="61" spans="2:8" ht="13.5" customHeight="1">
      <c r="B61" s="65">
        <v>14</v>
      </c>
      <c r="C61" s="11">
        <v>6984</v>
      </c>
      <c r="D61" s="11">
        <v>3566</v>
      </c>
      <c r="E61" s="11">
        <v>4151</v>
      </c>
      <c r="F61" s="40">
        <v>279</v>
      </c>
      <c r="G61" s="13">
        <v>1586</v>
      </c>
      <c r="H61" s="46">
        <f t="shared" si="2"/>
        <v>51.059564719358534</v>
      </c>
    </row>
    <row r="62" spans="2:8" ht="13.5" customHeight="1">
      <c r="B62" s="67">
        <v>15</v>
      </c>
      <c r="C62" s="56">
        <v>7664</v>
      </c>
      <c r="D62" s="56">
        <v>3855</v>
      </c>
      <c r="E62" s="57">
        <v>4698</v>
      </c>
      <c r="F62" s="40">
        <v>304</v>
      </c>
      <c r="G62" s="23">
        <v>1771</v>
      </c>
      <c r="H62" s="46">
        <f t="shared" si="2"/>
        <v>50.30010438413361</v>
      </c>
    </row>
    <row r="63" spans="2:8" ht="13.5" customHeight="1">
      <c r="B63" s="67">
        <v>16</v>
      </c>
      <c r="C63" s="56">
        <v>7295</v>
      </c>
      <c r="D63" s="56">
        <v>3666</v>
      </c>
      <c r="E63" s="57">
        <v>4154</v>
      </c>
      <c r="F63" s="40">
        <v>239</v>
      </c>
      <c r="G63" s="23">
        <v>1273</v>
      </c>
      <c r="H63" s="46">
        <f t="shared" si="2"/>
        <v>50.253598355037695</v>
      </c>
    </row>
    <row r="64" spans="2:8" ht="13.5" customHeight="1">
      <c r="B64" s="65">
        <v>17</v>
      </c>
      <c r="C64" s="56">
        <v>5988</v>
      </c>
      <c r="D64" s="56">
        <v>3269</v>
      </c>
      <c r="E64" s="56">
        <v>3844</v>
      </c>
      <c r="F64" s="40">
        <v>290</v>
      </c>
      <c r="G64" s="40">
        <v>1146</v>
      </c>
      <c r="H64" s="46">
        <f t="shared" si="2"/>
        <v>54.59251837007348</v>
      </c>
    </row>
    <row r="65" spans="2:8" ht="13.5" customHeight="1">
      <c r="B65" s="65">
        <v>18</v>
      </c>
      <c r="C65" s="56">
        <v>5108</v>
      </c>
      <c r="D65" s="56">
        <v>3061</v>
      </c>
      <c r="E65" s="56">
        <v>3335</v>
      </c>
      <c r="F65" s="40">
        <v>254</v>
      </c>
      <c r="G65" s="40">
        <v>892</v>
      </c>
      <c r="H65" s="46">
        <f t="shared" si="2"/>
        <v>59.92560689115114</v>
      </c>
    </row>
    <row r="66" spans="2:8" ht="13.5" customHeight="1">
      <c r="B66" s="64" t="s">
        <v>24</v>
      </c>
      <c r="C66" s="56">
        <v>4567</v>
      </c>
      <c r="D66" s="56">
        <v>2790</v>
      </c>
      <c r="E66" s="56">
        <v>2985</v>
      </c>
      <c r="F66" s="40">
        <v>212</v>
      </c>
      <c r="G66" s="40">
        <v>757</v>
      </c>
      <c r="H66" s="46">
        <f t="shared" si="2"/>
        <v>61.090431355375514</v>
      </c>
    </row>
    <row r="67" spans="2:8" ht="13.5" customHeight="1">
      <c r="B67" s="64" t="s">
        <v>25</v>
      </c>
      <c r="C67" s="56">
        <v>4278</v>
      </c>
      <c r="D67" s="56">
        <v>2612</v>
      </c>
      <c r="E67" s="56">
        <v>2813</v>
      </c>
      <c r="F67" s="40">
        <v>196</v>
      </c>
      <c r="G67" s="40">
        <v>713</v>
      </c>
      <c r="H67" s="46">
        <f t="shared" si="2"/>
        <v>61.056568489948575</v>
      </c>
    </row>
    <row r="68" spans="2:8" ht="13.5" customHeight="1">
      <c r="B68" s="64" t="s">
        <v>39</v>
      </c>
      <c r="C68" s="56">
        <v>4512</v>
      </c>
      <c r="D68" s="56">
        <v>2923</v>
      </c>
      <c r="E68" s="56">
        <v>3069</v>
      </c>
      <c r="F68" s="72">
        <v>218</v>
      </c>
      <c r="G68" s="72">
        <v>696</v>
      </c>
      <c r="H68" s="46">
        <f t="shared" si="2"/>
        <v>64.78280141843972</v>
      </c>
    </row>
    <row r="69" spans="2:8" ht="13.5" customHeight="1">
      <c r="B69" s="64" t="s">
        <v>43</v>
      </c>
      <c r="C69" s="56">
        <v>4029</v>
      </c>
      <c r="D69" s="56">
        <v>2516</v>
      </c>
      <c r="E69" s="56">
        <v>2568</v>
      </c>
      <c r="F69" s="72">
        <v>176</v>
      </c>
      <c r="G69" s="72">
        <v>565</v>
      </c>
      <c r="H69" s="48">
        <f>D69/C69%</f>
        <v>62.447257383966246</v>
      </c>
    </row>
    <row r="70" spans="2:8" ht="13.5" customHeight="1">
      <c r="B70" s="64" t="s">
        <v>46</v>
      </c>
      <c r="C70" s="56">
        <v>3673</v>
      </c>
      <c r="D70" s="56">
        <v>2385</v>
      </c>
      <c r="E70" s="56">
        <v>2431</v>
      </c>
      <c r="F70" s="72">
        <v>158</v>
      </c>
      <c r="G70" s="72">
        <v>593</v>
      </c>
      <c r="H70" s="48">
        <f>D70/C70%</f>
        <v>64.93329703239858</v>
      </c>
    </row>
    <row r="71" spans="2:8" s="71" customFormat="1" ht="13.5" customHeight="1">
      <c r="B71" s="78" t="s">
        <v>52</v>
      </c>
      <c r="C71" s="79">
        <v>3658</v>
      </c>
      <c r="D71" s="79">
        <v>2486</v>
      </c>
      <c r="E71" s="79">
        <v>2430</v>
      </c>
      <c r="F71" s="80">
        <v>186</v>
      </c>
      <c r="G71" s="80">
        <v>592</v>
      </c>
      <c r="H71" s="81">
        <f t="shared" si="2"/>
        <v>67.9606342263532</v>
      </c>
    </row>
    <row r="72" ht="13.5" customHeight="1">
      <c r="H72" s="47"/>
    </row>
    <row r="73" spans="2:8" ht="13.5" customHeight="1" thickBot="1">
      <c r="B73" s="14" t="s">
        <v>6</v>
      </c>
      <c r="H73" s="47"/>
    </row>
    <row r="74" spans="2:8" ht="13.5" customHeight="1" thickTop="1">
      <c r="B74" s="7" t="s">
        <v>1</v>
      </c>
      <c r="C74" s="8" t="s">
        <v>2</v>
      </c>
      <c r="D74" s="8" t="s">
        <v>3</v>
      </c>
      <c r="E74" s="9" t="s">
        <v>4</v>
      </c>
      <c r="F74" s="10" t="s">
        <v>44</v>
      </c>
      <c r="G74" s="10" t="s">
        <v>45</v>
      </c>
      <c r="H74" s="9" t="s">
        <v>10</v>
      </c>
    </row>
    <row r="75" spans="2:8" ht="13.5" customHeight="1">
      <c r="B75" s="64" t="s">
        <v>15</v>
      </c>
      <c r="C75" s="18">
        <v>25202</v>
      </c>
      <c r="D75" s="18">
        <v>23665</v>
      </c>
      <c r="E75" s="18">
        <v>34142</v>
      </c>
      <c r="F75" s="13">
        <v>1630</v>
      </c>
      <c r="G75" s="13">
        <v>10812</v>
      </c>
      <c r="H75" s="46">
        <f>D75/C75%</f>
        <v>93.90127767637489</v>
      </c>
    </row>
    <row r="76" spans="2:8" ht="13.5" customHeight="1">
      <c r="B76" s="65">
        <v>58</v>
      </c>
      <c r="C76" s="18">
        <v>23803</v>
      </c>
      <c r="D76" s="18">
        <v>22321</v>
      </c>
      <c r="E76" s="18">
        <v>32302</v>
      </c>
      <c r="F76" s="13">
        <v>2080</v>
      </c>
      <c r="G76" s="13">
        <v>10520</v>
      </c>
      <c r="H76" s="46">
        <f aca="true" t="shared" si="3" ref="H76:H98">D76/C76%</f>
        <v>93.77389404696886</v>
      </c>
    </row>
    <row r="77" spans="2:8" ht="13.5" customHeight="1">
      <c r="B77" s="65">
        <v>59</v>
      </c>
      <c r="C77" s="18">
        <v>23540</v>
      </c>
      <c r="D77" s="18">
        <v>22249</v>
      </c>
      <c r="E77" s="18">
        <v>32358</v>
      </c>
      <c r="F77" s="13">
        <v>2210</v>
      </c>
      <c r="G77" s="13">
        <v>10869</v>
      </c>
      <c r="H77" s="46">
        <f t="shared" si="3"/>
        <v>94.51571792693288</v>
      </c>
    </row>
    <row r="78" spans="2:8" ht="13.5" customHeight="1">
      <c r="B78" s="65">
        <v>60</v>
      </c>
      <c r="C78" s="18">
        <v>22302</v>
      </c>
      <c r="D78" s="18">
        <v>21059</v>
      </c>
      <c r="E78" s="18">
        <v>29790</v>
      </c>
      <c r="F78" s="13">
        <v>1809</v>
      </c>
      <c r="G78" s="13">
        <v>9887</v>
      </c>
      <c r="H78" s="46">
        <f t="shared" si="3"/>
        <v>94.4265088332885</v>
      </c>
    </row>
    <row r="79" spans="2:8" ht="13.5" customHeight="1">
      <c r="B79" s="65">
        <v>61</v>
      </c>
      <c r="C79" s="18">
        <v>21171</v>
      </c>
      <c r="D79" s="18">
        <v>19849</v>
      </c>
      <c r="E79" s="18">
        <v>28380</v>
      </c>
      <c r="F79" s="13">
        <v>1900</v>
      </c>
      <c r="G79" s="13">
        <v>10165</v>
      </c>
      <c r="H79" s="46">
        <f t="shared" si="3"/>
        <v>93.75560908790327</v>
      </c>
    </row>
    <row r="80" spans="2:8" ht="13.5" customHeight="1">
      <c r="B80" s="65">
        <v>62</v>
      </c>
      <c r="C80" s="18">
        <v>21046</v>
      </c>
      <c r="D80" s="18">
        <v>19585</v>
      </c>
      <c r="E80" s="18">
        <v>27463</v>
      </c>
      <c r="F80" s="13">
        <v>1603</v>
      </c>
      <c r="G80" s="13">
        <v>9304</v>
      </c>
      <c r="H80" s="46">
        <f t="shared" si="3"/>
        <v>93.05806328993633</v>
      </c>
    </row>
    <row r="81" spans="2:8" ht="13.5" customHeight="1">
      <c r="B81" s="65">
        <v>63</v>
      </c>
      <c r="C81" s="18">
        <v>21516</v>
      </c>
      <c r="D81" s="18">
        <v>19827</v>
      </c>
      <c r="E81" s="18">
        <v>27784</v>
      </c>
      <c r="F81" s="13">
        <v>1709</v>
      </c>
      <c r="G81" s="13">
        <v>9553</v>
      </c>
      <c r="H81" s="46">
        <f t="shared" si="3"/>
        <v>92.15002788622421</v>
      </c>
    </row>
    <row r="82" spans="2:8" ht="13.5" customHeight="1">
      <c r="B82" s="66" t="s">
        <v>11</v>
      </c>
      <c r="C82" s="18">
        <v>19802</v>
      </c>
      <c r="D82" s="18">
        <v>17770</v>
      </c>
      <c r="E82" s="18">
        <v>25066</v>
      </c>
      <c r="F82" s="13">
        <v>1728</v>
      </c>
      <c r="G82" s="13">
        <v>9360</v>
      </c>
      <c r="H82" s="46">
        <f t="shared" si="3"/>
        <v>89.73841026158973</v>
      </c>
    </row>
    <row r="83" spans="2:8" ht="13.5" customHeight="1">
      <c r="B83" s="64" t="s">
        <v>16</v>
      </c>
      <c r="C83" s="18">
        <v>19436</v>
      </c>
      <c r="D83" s="18">
        <v>17294</v>
      </c>
      <c r="E83" s="18">
        <v>24174</v>
      </c>
      <c r="F83" s="13">
        <v>1561</v>
      </c>
      <c r="G83" s="13">
        <v>8759</v>
      </c>
      <c r="H83" s="46">
        <f t="shared" si="3"/>
        <v>88.97921383000617</v>
      </c>
    </row>
    <row r="84" spans="2:8" ht="13.5" customHeight="1">
      <c r="B84" s="64" t="s">
        <v>17</v>
      </c>
      <c r="C84" s="18">
        <v>18634</v>
      </c>
      <c r="D84" s="18">
        <v>16181</v>
      </c>
      <c r="E84" s="18">
        <v>22754</v>
      </c>
      <c r="F84" s="13">
        <v>1654</v>
      </c>
      <c r="G84" s="13">
        <v>8300</v>
      </c>
      <c r="H84" s="46">
        <f t="shared" si="3"/>
        <v>86.83589138134593</v>
      </c>
    </row>
    <row r="85" spans="2:8" ht="13.5" customHeight="1">
      <c r="B85" s="64" t="s">
        <v>18</v>
      </c>
      <c r="C85" s="18">
        <v>18854</v>
      </c>
      <c r="D85" s="18">
        <v>15967</v>
      </c>
      <c r="E85" s="18">
        <v>22322</v>
      </c>
      <c r="F85" s="13">
        <v>1590</v>
      </c>
      <c r="G85" s="13">
        <v>8234</v>
      </c>
      <c r="H85" s="46">
        <f t="shared" si="3"/>
        <v>84.68759944839292</v>
      </c>
    </row>
    <row r="86" spans="2:8" ht="13.5" customHeight="1">
      <c r="B86" s="64" t="s">
        <v>19</v>
      </c>
      <c r="C86" s="18">
        <v>18306</v>
      </c>
      <c r="D86" s="18">
        <v>15764</v>
      </c>
      <c r="E86" s="18">
        <v>22235</v>
      </c>
      <c r="F86" s="13">
        <v>1447</v>
      </c>
      <c r="G86" s="13">
        <v>8071</v>
      </c>
      <c r="H86" s="46">
        <f t="shared" si="3"/>
        <v>86.11384245602535</v>
      </c>
    </row>
    <row r="87" spans="2:8" ht="13.5" customHeight="1">
      <c r="B87" s="64" t="s">
        <v>20</v>
      </c>
      <c r="C87" s="18">
        <v>18097</v>
      </c>
      <c r="D87" s="18">
        <v>15733</v>
      </c>
      <c r="E87" s="18">
        <v>21674</v>
      </c>
      <c r="F87" s="13">
        <v>1430</v>
      </c>
      <c r="G87" s="13">
        <v>7479</v>
      </c>
      <c r="H87" s="46">
        <f t="shared" si="3"/>
        <v>86.93706139139084</v>
      </c>
    </row>
    <row r="88" spans="2:8" ht="13.5" customHeight="1">
      <c r="B88" s="64" t="s">
        <v>21</v>
      </c>
      <c r="C88" s="18">
        <v>17482</v>
      </c>
      <c r="D88" s="18">
        <v>15209</v>
      </c>
      <c r="E88" s="18">
        <v>20972</v>
      </c>
      <c r="F88" s="13">
        <v>1378</v>
      </c>
      <c r="G88" s="13">
        <v>7675</v>
      </c>
      <c r="H88" s="46">
        <f t="shared" si="3"/>
        <v>86.99805514243222</v>
      </c>
    </row>
    <row r="89" spans="2:8" ht="13.5" customHeight="1">
      <c r="B89" s="64" t="s">
        <v>22</v>
      </c>
      <c r="C89" s="18">
        <v>17876</v>
      </c>
      <c r="D89" s="18">
        <v>15078</v>
      </c>
      <c r="E89" s="18">
        <v>21076</v>
      </c>
      <c r="F89" s="13">
        <v>1233</v>
      </c>
      <c r="G89" s="13">
        <v>7869</v>
      </c>
      <c r="H89" s="46">
        <f t="shared" si="3"/>
        <v>84.3477287983889</v>
      </c>
    </row>
    <row r="90" spans="2:8" ht="13.5" customHeight="1">
      <c r="B90" s="64" t="s">
        <v>23</v>
      </c>
      <c r="C90" s="18">
        <v>19288</v>
      </c>
      <c r="D90" s="18">
        <v>16098</v>
      </c>
      <c r="E90" s="18">
        <v>22826</v>
      </c>
      <c r="F90" s="13">
        <v>1404</v>
      </c>
      <c r="G90" s="13">
        <v>9092</v>
      </c>
      <c r="H90" s="46">
        <f t="shared" si="3"/>
        <v>83.46121941103277</v>
      </c>
    </row>
    <row r="91" spans="2:8" ht="13.5" customHeight="1">
      <c r="B91" s="65">
        <v>10</v>
      </c>
      <c r="C91" s="18">
        <v>19476</v>
      </c>
      <c r="D91" s="18">
        <v>15892</v>
      </c>
      <c r="E91" s="18">
        <v>22795</v>
      </c>
      <c r="F91" s="13">
        <v>1791</v>
      </c>
      <c r="G91" s="13">
        <v>9306</v>
      </c>
      <c r="H91" s="46">
        <f t="shared" si="3"/>
        <v>81.5978640377901</v>
      </c>
    </row>
    <row r="92" spans="2:8" ht="13.5" customHeight="1">
      <c r="B92" s="65">
        <v>11</v>
      </c>
      <c r="C92" s="18">
        <v>20233</v>
      </c>
      <c r="D92" s="18">
        <v>15644</v>
      </c>
      <c r="E92" s="18">
        <v>21952</v>
      </c>
      <c r="F92" s="13">
        <v>1609</v>
      </c>
      <c r="G92" s="13">
        <v>8596</v>
      </c>
      <c r="H92" s="46">
        <f t="shared" si="3"/>
        <v>77.31923095932387</v>
      </c>
    </row>
    <row r="93" spans="2:8" ht="13.5" customHeight="1">
      <c r="B93" s="65">
        <v>12</v>
      </c>
      <c r="C93" s="18">
        <v>30184</v>
      </c>
      <c r="D93" s="18">
        <v>21731</v>
      </c>
      <c r="E93" s="18">
        <v>29359</v>
      </c>
      <c r="F93" s="13">
        <v>2184</v>
      </c>
      <c r="G93" s="13">
        <v>10687</v>
      </c>
      <c r="H93" s="46">
        <f t="shared" si="3"/>
        <v>71.99509673999471</v>
      </c>
    </row>
    <row r="94" spans="2:8" ht="13.5" customHeight="1">
      <c r="B94" s="65">
        <v>13</v>
      </c>
      <c r="C94" s="18">
        <v>33965</v>
      </c>
      <c r="D94" s="18">
        <v>22544</v>
      </c>
      <c r="E94" s="18">
        <v>29584</v>
      </c>
      <c r="F94" s="13">
        <v>2398</v>
      </c>
      <c r="G94" s="13">
        <v>10102</v>
      </c>
      <c r="H94" s="46">
        <f t="shared" si="3"/>
        <v>66.3742087442956</v>
      </c>
    </row>
    <row r="95" spans="2:8" ht="13.5" customHeight="1">
      <c r="B95" s="65">
        <v>14</v>
      </c>
      <c r="C95" s="18">
        <v>36324</v>
      </c>
      <c r="D95" s="18">
        <v>23453</v>
      </c>
      <c r="E95" s="18">
        <v>29862</v>
      </c>
      <c r="F95" s="40">
        <v>2411</v>
      </c>
      <c r="G95" s="13">
        <v>9140</v>
      </c>
      <c r="H95" s="46">
        <f t="shared" si="3"/>
        <v>64.56612707851558</v>
      </c>
    </row>
    <row r="96" spans="2:8" ht="13.5" customHeight="1">
      <c r="B96" s="67">
        <v>15</v>
      </c>
      <c r="C96" s="51">
        <v>36568</v>
      </c>
      <c r="D96" s="52">
        <v>23659</v>
      </c>
      <c r="E96" s="51">
        <v>28999</v>
      </c>
      <c r="F96" s="40">
        <v>2216</v>
      </c>
      <c r="G96" s="23">
        <v>8110</v>
      </c>
      <c r="H96" s="46">
        <f t="shared" si="3"/>
        <v>64.69864362283964</v>
      </c>
    </row>
    <row r="97" spans="2:8" ht="13.5" customHeight="1">
      <c r="B97" s="67">
        <v>16</v>
      </c>
      <c r="C97" s="51">
        <v>35937</v>
      </c>
      <c r="D97" s="52">
        <v>22938</v>
      </c>
      <c r="E97" s="51">
        <v>27069</v>
      </c>
      <c r="F97" s="40">
        <v>2023</v>
      </c>
      <c r="G97" s="23">
        <v>6408</v>
      </c>
      <c r="H97" s="46">
        <f t="shared" si="3"/>
        <v>63.82836630770515</v>
      </c>
    </row>
    <row r="98" spans="2:8" ht="13.5" customHeight="1">
      <c r="B98" s="65">
        <v>17</v>
      </c>
      <c r="C98" s="51">
        <v>34484</v>
      </c>
      <c r="D98" s="51">
        <v>23304</v>
      </c>
      <c r="E98" s="51">
        <v>27130</v>
      </c>
      <c r="F98" s="40">
        <v>2096</v>
      </c>
      <c r="G98" s="40">
        <v>6103</v>
      </c>
      <c r="H98" s="46">
        <f t="shared" si="3"/>
        <v>67.57916714998261</v>
      </c>
    </row>
    <row r="99" spans="2:8" ht="13.5" customHeight="1">
      <c r="B99" s="65">
        <v>18</v>
      </c>
      <c r="C99" s="51">
        <v>33987</v>
      </c>
      <c r="D99" s="51">
        <v>23331</v>
      </c>
      <c r="E99" s="51">
        <v>27075</v>
      </c>
      <c r="F99" s="40">
        <v>2095</v>
      </c>
      <c r="G99" s="40">
        <v>5919</v>
      </c>
      <c r="H99" s="46">
        <f aca="true" t="shared" si="4" ref="H99:H105">D99/C99%</f>
        <v>68.64683555477095</v>
      </c>
    </row>
    <row r="100" spans="2:8" ht="13.5" customHeight="1">
      <c r="B100" s="64" t="s">
        <v>24</v>
      </c>
      <c r="C100" s="56">
        <v>30986</v>
      </c>
      <c r="D100" s="56">
        <v>22062</v>
      </c>
      <c r="E100" s="56">
        <v>25458</v>
      </c>
      <c r="F100" s="40">
        <v>2041</v>
      </c>
      <c r="G100" s="40">
        <v>5583</v>
      </c>
      <c r="H100" s="46">
        <f t="shared" si="4"/>
        <v>71.19989672755437</v>
      </c>
    </row>
    <row r="101" spans="2:8" ht="13.5" customHeight="1">
      <c r="B101" s="64" t="s">
        <v>25</v>
      </c>
      <c r="C101" s="56">
        <v>28291</v>
      </c>
      <c r="D101" s="56">
        <v>20180</v>
      </c>
      <c r="E101" s="56">
        <v>23164</v>
      </c>
      <c r="F101" s="40">
        <v>1805</v>
      </c>
      <c r="G101" s="40">
        <v>5212</v>
      </c>
      <c r="H101" s="46">
        <f t="shared" si="4"/>
        <v>71.33010498038244</v>
      </c>
    </row>
    <row r="102" spans="2:8" ht="13.5" customHeight="1">
      <c r="B102" s="64" t="s">
        <v>39</v>
      </c>
      <c r="C102" s="56">
        <v>26464</v>
      </c>
      <c r="D102" s="56">
        <v>19388</v>
      </c>
      <c r="E102" s="56">
        <v>22253</v>
      </c>
      <c r="F102" s="72">
        <v>1732</v>
      </c>
      <c r="G102" s="72">
        <v>4795</v>
      </c>
      <c r="H102" s="46">
        <f t="shared" si="4"/>
        <v>73.26178960096736</v>
      </c>
    </row>
    <row r="103" spans="2:8" ht="13.5" customHeight="1">
      <c r="B103" s="64" t="s">
        <v>43</v>
      </c>
      <c r="C103" s="56">
        <v>26547</v>
      </c>
      <c r="D103" s="56">
        <v>19350</v>
      </c>
      <c r="E103" s="56">
        <v>22030</v>
      </c>
      <c r="F103" s="72">
        <v>1724</v>
      </c>
      <c r="G103" s="72">
        <v>4895</v>
      </c>
      <c r="H103" s="48">
        <f t="shared" si="4"/>
        <v>72.88959204429878</v>
      </c>
    </row>
    <row r="104" spans="2:8" ht="13.5" customHeight="1">
      <c r="B104" s="64" t="s">
        <v>46</v>
      </c>
      <c r="C104" s="56">
        <v>25832</v>
      </c>
      <c r="D104" s="56">
        <v>18870</v>
      </c>
      <c r="E104" s="56">
        <v>21572</v>
      </c>
      <c r="F104" s="72">
        <v>1771</v>
      </c>
      <c r="G104" s="72">
        <v>4718</v>
      </c>
      <c r="H104" s="48">
        <f>D104/C104%</f>
        <v>73.04893155775783</v>
      </c>
    </row>
    <row r="105" spans="2:8" ht="13.5" customHeight="1">
      <c r="B105" s="78" t="s">
        <v>52</v>
      </c>
      <c r="C105" s="79">
        <v>27962</v>
      </c>
      <c r="D105" s="79">
        <v>20833</v>
      </c>
      <c r="E105" s="79">
        <v>23752</v>
      </c>
      <c r="F105" s="80">
        <v>1738</v>
      </c>
      <c r="G105" s="80">
        <v>4945</v>
      </c>
      <c r="H105" s="81">
        <f t="shared" si="4"/>
        <v>74.50468492954724</v>
      </c>
    </row>
    <row r="106" ht="13.5" customHeight="1">
      <c r="H106" s="47"/>
    </row>
    <row r="107" spans="2:8" ht="13.5" customHeight="1" thickBot="1">
      <c r="B107" s="14" t="s">
        <v>7</v>
      </c>
      <c r="E107" s="15"/>
      <c r="H107" s="47"/>
    </row>
    <row r="108" spans="2:8" ht="13.5" customHeight="1" thickTop="1">
      <c r="B108" s="7" t="s">
        <v>1</v>
      </c>
      <c r="C108" s="8" t="s">
        <v>2</v>
      </c>
      <c r="D108" s="8" t="s">
        <v>3</v>
      </c>
      <c r="E108" s="9" t="s">
        <v>4</v>
      </c>
      <c r="F108" s="10" t="s">
        <v>44</v>
      </c>
      <c r="G108" s="10" t="s">
        <v>45</v>
      </c>
      <c r="H108" s="9" t="s">
        <v>10</v>
      </c>
    </row>
    <row r="109" spans="2:8" ht="13.5" customHeight="1">
      <c r="B109" s="64" t="s">
        <v>15</v>
      </c>
      <c r="C109" s="18">
        <v>14836</v>
      </c>
      <c r="D109" s="18">
        <v>13792</v>
      </c>
      <c r="E109" s="19">
        <v>19964</v>
      </c>
      <c r="F109" s="13">
        <v>1031</v>
      </c>
      <c r="G109" s="13">
        <v>7502</v>
      </c>
      <c r="H109" s="46">
        <f>D109/C109%</f>
        <v>92.96306282016715</v>
      </c>
    </row>
    <row r="110" spans="2:8" ht="13.5" customHeight="1">
      <c r="B110" s="65">
        <v>58</v>
      </c>
      <c r="C110" s="18">
        <v>13975</v>
      </c>
      <c r="D110" s="18">
        <v>13063</v>
      </c>
      <c r="E110" s="19">
        <v>18555</v>
      </c>
      <c r="F110" s="13">
        <v>1099</v>
      </c>
      <c r="G110" s="13">
        <v>6735</v>
      </c>
      <c r="H110" s="46">
        <f aca="true" t="shared" si="5" ref="H110:H132">D110/C110%</f>
        <v>93.47406082289804</v>
      </c>
    </row>
    <row r="111" spans="2:8" ht="13.5" customHeight="1">
      <c r="B111" s="65">
        <v>59</v>
      </c>
      <c r="C111" s="18">
        <v>13615</v>
      </c>
      <c r="D111" s="18">
        <v>12959</v>
      </c>
      <c r="E111" s="19">
        <v>17670</v>
      </c>
      <c r="F111" s="13">
        <v>992</v>
      </c>
      <c r="G111" s="13">
        <v>5671</v>
      </c>
      <c r="H111" s="46">
        <f t="shared" si="5"/>
        <v>95.18178479618068</v>
      </c>
    </row>
    <row r="112" spans="2:8" ht="13.5" customHeight="1">
      <c r="B112" s="65">
        <v>60</v>
      </c>
      <c r="C112" s="18">
        <v>12171</v>
      </c>
      <c r="D112" s="18">
        <v>11557</v>
      </c>
      <c r="E112" s="19">
        <v>15739</v>
      </c>
      <c r="F112" s="13">
        <v>927</v>
      </c>
      <c r="G112" s="13">
        <v>5408</v>
      </c>
      <c r="H112" s="46">
        <f t="shared" si="5"/>
        <v>94.95522142798455</v>
      </c>
    </row>
    <row r="113" spans="2:8" ht="13.5" customHeight="1">
      <c r="B113" s="65">
        <v>61</v>
      </c>
      <c r="C113" s="18">
        <v>10808</v>
      </c>
      <c r="D113" s="18">
        <v>10174</v>
      </c>
      <c r="E113" s="19">
        <v>13762</v>
      </c>
      <c r="F113" s="13">
        <v>824</v>
      </c>
      <c r="G113" s="13">
        <v>5072</v>
      </c>
      <c r="H113" s="46">
        <f t="shared" si="5"/>
        <v>94.1339748334567</v>
      </c>
    </row>
    <row r="114" spans="2:8" ht="13.5" customHeight="1">
      <c r="B114" s="65">
        <v>62</v>
      </c>
      <c r="C114" s="18">
        <v>9970</v>
      </c>
      <c r="D114" s="18">
        <v>9292</v>
      </c>
      <c r="E114" s="19">
        <v>12146</v>
      </c>
      <c r="F114" s="13">
        <v>541</v>
      </c>
      <c r="G114" s="13">
        <v>3848</v>
      </c>
      <c r="H114" s="46">
        <f t="shared" si="5"/>
        <v>93.19959879638917</v>
      </c>
    </row>
    <row r="115" spans="2:8" ht="13.5" customHeight="1">
      <c r="B115" s="65">
        <v>63</v>
      </c>
      <c r="C115" s="18">
        <v>10004</v>
      </c>
      <c r="D115" s="18">
        <v>9157</v>
      </c>
      <c r="E115" s="19">
        <v>11736</v>
      </c>
      <c r="F115" s="13">
        <v>522</v>
      </c>
      <c r="G115" s="13">
        <v>3580</v>
      </c>
      <c r="H115" s="46">
        <f t="shared" si="5"/>
        <v>91.53338664534186</v>
      </c>
    </row>
    <row r="116" spans="2:8" ht="13.5" customHeight="1">
      <c r="B116" s="66" t="s">
        <v>11</v>
      </c>
      <c r="C116" s="18">
        <v>8182</v>
      </c>
      <c r="D116" s="18">
        <v>7033</v>
      </c>
      <c r="E116" s="19">
        <v>8993</v>
      </c>
      <c r="F116" s="13">
        <v>436</v>
      </c>
      <c r="G116" s="13">
        <v>3097</v>
      </c>
      <c r="H116" s="46">
        <f t="shared" si="5"/>
        <v>85.95697873380593</v>
      </c>
    </row>
    <row r="117" spans="2:8" ht="13.5" customHeight="1">
      <c r="B117" s="64" t="s">
        <v>16</v>
      </c>
      <c r="C117" s="18">
        <v>7362</v>
      </c>
      <c r="D117" s="18">
        <v>6302</v>
      </c>
      <c r="E117" s="19">
        <v>8058</v>
      </c>
      <c r="F117" s="13">
        <v>410</v>
      </c>
      <c r="G117" s="13">
        <v>2666</v>
      </c>
      <c r="H117" s="46">
        <f t="shared" si="5"/>
        <v>85.60173865797337</v>
      </c>
    </row>
    <row r="118" spans="2:8" ht="13.5" customHeight="1">
      <c r="B118" s="64" t="s">
        <v>17</v>
      </c>
      <c r="C118" s="18">
        <v>6703</v>
      </c>
      <c r="D118" s="18">
        <v>5532</v>
      </c>
      <c r="E118" s="19">
        <v>6918</v>
      </c>
      <c r="F118" s="13">
        <v>333</v>
      </c>
      <c r="G118" s="13">
        <v>2047</v>
      </c>
      <c r="H118" s="46">
        <f t="shared" si="5"/>
        <v>82.53021035357303</v>
      </c>
    </row>
    <row r="119" spans="2:8" ht="13.5" customHeight="1">
      <c r="B119" s="64" t="s">
        <v>18</v>
      </c>
      <c r="C119" s="18">
        <v>6773</v>
      </c>
      <c r="D119" s="18">
        <v>5378</v>
      </c>
      <c r="E119" s="19">
        <v>6882</v>
      </c>
      <c r="F119" s="13">
        <v>327</v>
      </c>
      <c r="G119" s="13">
        <v>2109</v>
      </c>
      <c r="H119" s="46">
        <f t="shared" si="5"/>
        <v>79.40351395245828</v>
      </c>
    </row>
    <row r="120" spans="2:8" ht="13.5" customHeight="1">
      <c r="B120" s="64" t="s">
        <v>19</v>
      </c>
      <c r="C120" s="18">
        <v>6576</v>
      </c>
      <c r="D120" s="18">
        <v>5419</v>
      </c>
      <c r="E120" s="19">
        <v>6570</v>
      </c>
      <c r="F120" s="13">
        <v>298</v>
      </c>
      <c r="G120" s="13">
        <v>1929</v>
      </c>
      <c r="H120" s="46">
        <f t="shared" si="5"/>
        <v>82.40571776155717</v>
      </c>
    </row>
    <row r="121" spans="2:8" ht="13.5" customHeight="1">
      <c r="B121" s="64" t="s">
        <v>20</v>
      </c>
      <c r="C121" s="18">
        <v>6112</v>
      </c>
      <c r="D121" s="18">
        <v>4956</v>
      </c>
      <c r="E121" s="19">
        <v>5831</v>
      </c>
      <c r="F121" s="13">
        <v>299</v>
      </c>
      <c r="G121" s="13">
        <v>1503</v>
      </c>
      <c r="H121" s="46">
        <f t="shared" si="5"/>
        <v>81.08638743455498</v>
      </c>
    </row>
    <row r="122" spans="2:8" ht="13.5" customHeight="1">
      <c r="B122" s="64" t="s">
        <v>21</v>
      </c>
      <c r="C122" s="18">
        <v>6190</v>
      </c>
      <c r="D122" s="18">
        <v>5034</v>
      </c>
      <c r="E122" s="19">
        <v>5976</v>
      </c>
      <c r="F122" s="13">
        <v>275</v>
      </c>
      <c r="G122" s="13">
        <v>1710</v>
      </c>
      <c r="H122" s="46">
        <f t="shared" si="5"/>
        <v>81.32471728594507</v>
      </c>
    </row>
    <row r="123" spans="2:8" ht="13.5" customHeight="1">
      <c r="B123" s="64" t="s">
        <v>22</v>
      </c>
      <c r="C123" s="18">
        <v>6469</v>
      </c>
      <c r="D123" s="18">
        <v>4993</v>
      </c>
      <c r="E123" s="19">
        <v>5877</v>
      </c>
      <c r="F123" s="13">
        <v>230</v>
      </c>
      <c r="G123" s="13">
        <v>1699</v>
      </c>
      <c r="H123" s="46">
        <f t="shared" si="5"/>
        <v>77.18349049312104</v>
      </c>
    </row>
    <row r="124" spans="2:8" ht="13.5" customHeight="1">
      <c r="B124" s="64" t="s">
        <v>23</v>
      </c>
      <c r="C124" s="18">
        <v>7254</v>
      </c>
      <c r="D124" s="18">
        <v>5274</v>
      </c>
      <c r="E124" s="19">
        <v>6492</v>
      </c>
      <c r="F124" s="13">
        <v>293</v>
      </c>
      <c r="G124" s="13">
        <v>2095</v>
      </c>
      <c r="H124" s="46">
        <f t="shared" si="5"/>
        <v>72.7047146401985</v>
      </c>
    </row>
    <row r="125" spans="2:8" ht="13.5" customHeight="1">
      <c r="B125" s="65">
        <v>10</v>
      </c>
      <c r="C125" s="18">
        <v>7367</v>
      </c>
      <c r="D125" s="18">
        <v>5035</v>
      </c>
      <c r="E125" s="19">
        <v>5885</v>
      </c>
      <c r="F125" s="13">
        <v>276</v>
      </c>
      <c r="G125" s="13">
        <v>1650</v>
      </c>
      <c r="H125" s="46">
        <f t="shared" si="5"/>
        <v>68.34532374100719</v>
      </c>
    </row>
    <row r="126" spans="2:8" ht="13.5" customHeight="1">
      <c r="B126" s="65">
        <v>11</v>
      </c>
      <c r="C126" s="18">
        <v>7792</v>
      </c>
      <c r="D126" s="18">
        <v>4751</v>
      </c>
      <c r="E126" s="19">
        <v>5505</v>
      </c>
      <c r="F126" s="13">
        <v>249</v>
      </c>
      <c r="G126" s="13">
        <v>1418</v>
      </c>
      <c r="H126" s="46">
        <f t="shared" si="5"/>
        <v>60.97279260780287</v>
      </c>
    </row>
    <row r="127" spans="2:8" ht="13.5" customHeight="1">
      <c r="B127" s="65">
        <v>12</v>
      </c>
      <c r="C127" s="18">
        <v>13225</v>
      </c>
      <c r="D127" s="18">
        <v>7195</v>
      </c>
      <c r="E127" s="19">
        <v>8119</v>
      </c>
      <c r="F127" s="13">
        <v>459</v>
      </c>
      <c r="G127" s="13">
        <v>2009</v>
      </c>
      <c r="H127" s="46">
        <f t="shared" si="5"/>
        <v>54.40453686200378</v>
      </c>
    </row>
    <row r="128" spans="2:8" ht="13.5" customHeight="1">
      <c r="B128" s="65">
        <v>13</v>
      </c>
      <c r="C128" s="18">
        <v>16928</v>
      </c>
      <c r="D128" s="18">
        <v>7852</v>
      </c>
      <c r="E128" s="19">
        <v>8636</v>
      </c>
      <c r="F128" s="13">
        <v>538</v>
      </c>
      <c r="G128" s="13">
        <v>1915</v>
      </c>
      <c r="H128" s="46">
        <f t="shared" si="5"/>
        <v>46.38468809073724</v>
      </c>
    </row>
    <row r="129" spans="2:8" ht="13.5" customHeight="1">
      <c r="B129" s="65">
        <v>14</v>
      </c>
      <c r="C129" s="18">
        <v>19442</v>
      </c>
      <c r="D129" s="18">
        <v>8348</v>
      </c>
      <c r="E129" s="18">
        <v>9132</v>
      </c>
      <c r="F129" s="40">
        <v>581</v>
      </c>
      <c r="G129" s="13">
        <v>1794</v>
      </c>
      <c r="H129" s="46">
        <f t="shared" si="5"/>
        <v>42.93796934471762</v>
      </c>
    </row>
    <row r="130" spans="2:8" ht="13.5" customHeight="1">
      <c r="B130" s="67">
        <v>15</v>
      </c>
      <c r="C130" s="51">
        <v>21937</v>
      </c>
      <c r="D130" s="52">
        <v>9539</v>
      </c>
      <c r="E130" s="58">
        <v>10124</v>
      </c>
      <c r="F130" s="40">
        <v>573</v>
      </c>
      <c r="G130" s="23">
        <v>1714</v>
      </c>
      <c r="H130" s="46">
        <f t="shared" si="5"/>
        <v>43.48361216210056</v>
      </c>
    </row>
    <row r="131" spans="2:8" ht="13.5" customHeight="1">
      <c r="B131" s="67">
        <v>16</v>
      </c>
      <c r="C131" s="51">
        <v>23691</v>
      </c>
      <c r="D131" s="52">
        <v>10666</v>
      </c>
      <c r="E131" s="58">
        <v>11002</v>
      </c>
      <c r="F131" s="40">
        <v>727</v>
      </c>
      <c r="G131" s="23">
        <v>1608</v>
      </c>
      <c r="H131" s="46">
        <f t="shared" si="5"/>
        <v>45.02131611160356</v>
      </c>
    </row>
    <row r="132" spans="2:8" ht="13.5" customHeight="1">
      <c r="B132" s="65">
        <v>17</v>
      </c>
      <c r="C132" s="51">
        <v>25815</v>
      </c>
      <c r="D132" s="51">
        <v>13703</v>
      </c>
      <c r="E132" s="51">
        <v>13970</v>
      </c>
      <c r="F132" s="40">
        <v>883</v>
      </c>
      <c r="G132" s="40">
        <v>1532</v>
      </c>
      <c r="H132" s="46">
        <f t="shared" si="5"/>
        <v>53.08154173929886</v>
      </c>
    </row>
    <row r="133" spans="2:8" ht="13.5" customHeight="1">
      <c r="B133" s="65">
        <v>18</v>
      </c>
      <c r="C133" s="51">
        <v>31002</v>
      </c>
      <c r="D133" s="51">
        <v>19405</v>
      </c>
      <c r="E133" s="51">
        <v>19802</v>
      </c>
      <c r="F133" s="40">
        <v>1281</v>
      </c>
      <c r="G133" s="40">
        <v>1505</v>
      </c>
      <c r="H133" s="46">
        <f aca="true" t="shared" si="6" ref="H133:H139">D133/C133%</f>
        <v>62.5927359525192</v>
      </c>
    </row>
    <row r="134" spans="2:8" ht="13.5" customHeight="1">
      <c r="B134" s="64" t="s">
        <v>24</v>
      </c>
      <c r="C134" s="56">
        <v>31966</v>
      </c>
      <c r="D134" s="56">
        <v>21463</v>
      </c>
      <c r="E134" s="56">
        <v>21808</v>
      </c>
      <c r="F134" s="40">
        <v>1484</v>
      </c>
      <c r="G134" s="40">
        <v>1584</v>
      </c>
      <c r="H134" s="46">
        <f t="shared" si="6"/>
        <v>67.14321466558218</v>
      </c>
    </row>
    <row r="135" spans="2:8" ht="13.5" customHeight="1">
      <c r="B135" s="64" t="s">
        <v>25</v>
      </c>
      <c r="C135" s="56">
        <v>31641</v>
      </c>
      <c r="D135" s="56">
        <v>21925</v>
      </c>
      <c r="E135" s="56">
        <v>22379</v>
      </c>
      <c r="F135" s="40">
        <v>1624</v>
      </c>
      <c r="G135" s="40">
        <v>1547</v>
      </c>
      <c r="H135" s="46">
        <f t="shared" si="6"/>
        <v>69.29300591005341</v>
      </c>
    </row>
    <row r="136" spans="2:8" ht="13.5" customHeight="1">
      <c r="B136" s="64" t="s">
        <v>39</v>
      </c>
      <c r="C136" s="56">
        <v>29638</v>
      </c>
      <c r="D136" s="56">
        <v>21238</v>
      </c>
      <c r="E136" s="56">
        <v>21376</v>
      </c>
      <c r="F136" s="72">
        <v>1546</v>
      </c>
      <c r="G136" s="72">
        <v>1322</v>
      </c>
      <c r="H136" s="46">
        <f t="shared" si="6"/>
        <v>71.65800661313179</v>
      </c>
    </row>
    <row r="137" spans="2:8" ht="13.5" customHeight="1">
      <c r="B137" s="64" t="s">
        <v>43</v>
      </c>
      <c r="C137" s="56">
        <v>29593</v>
      </c>
      <c r="D137" s="56">
        <v>21667</v>
      </c>
      <c r="E137" s="56">
        <v>22076</v>
      </c>
      <c r="F137" s="72">
        <v>1688</v>
      </c>
      <c r="G137" s="72">
        <v>1279</v>
      </c>
      <c r="H137" s="48">
        <f t="shared" si="6"/>
        <v>73.21663907005035</v>
      </c>
    </row>
    <row r="138" spans="2:8" ht="13.5" customHeight="1">
      <c r="B138" s="64" t="s">
        <v>46</v>
      </c>
      <c r="C138" s="56">
        <v>29237</v>
      </c>
      <c r="D138" s="56">
        <v>21666</v>
      </c>
      <c r="E138" s="56">
        <v>21999</v>
      </c>
      <c r="F138" s="72">
        <v>1708</v>
      </c>
      <c r="G138" s="72">
        <v>1209</v>
      </c>
      <c r="H138" s="48">
        <f>D138/C138%</f>
        <v>74.10473030748709</v>
      </c>
    </row>
    <row r="139" spans="2:8" ht="13.5" customHeight="1">
      <c r="B139" s="78" t="s">
        <v>52</v>
      </c>
      <c r="C139" s="79">
        <v>31802</v>
      </c>
      <c r="D139" s="79">
        <v>23317</v>
      </c>
      <c r="E139" s="79">
        <v>23610</v>
      </c>
      <c r="F139" s="80">
        <v>1905</v>
      </c>
      <c r="G139" s="80">
        <v>1490</v>
      </c>
      <c r="H139" s="81">
        <f t="shared" si="6"/>
        <v>73.31928809508837</v>
      </c>
    </row>
    <row r="140" ht="13.5" customHeight="1">
      <c r="H140" s="47"/>
    </row>
    <row r="141" spans="2:8" ht="13.5" customHeight="1" thickBot="1">
      <c r="B141" s="14" t="s">
        <v>8</v>
      </c>
      <c r="H141" s="47"/>
    </row>
    <row r="142" spans="2:8" ht="13.5" customHeight="1" thickTop="1">
      <c r="B142" s="7" t="s">
        <v>1</v>
      </c>
      <c r="C142" s="8" t="s">
        <v>2</v>
      </c>
      <c r="D142" s="8" t="s">
        <v>3</v>
      </c>
      <c r="E142" s="9" t="s">
        <v>4</v>
      </c>
      <c r="F142" s="10" t="s">
        <v>44</v>
      </c>
      <c r="G142" s="10" t="s">
        <v>45</v>
      </c>
      <c r="H142" s="9" t="s">
        <v>10</v>
      </c>
    </row>
    <row r="143" spans="2:8" ht="13.5" customHeight="1">
      <c r="B143" s="64" t="s">
        <v>15</v>
      </c>
      <c r="C143" s="20">
        <v>1507</v>
      </c>
      <c r="D143" s="20">
        <v>1415</v>
      </c>
      <c r="E143" s="19">
        <v>1289</v>
      </c>
      <c r="F143" s="13">
        <v>46</v>
      </c>
      <c r="G143" s="13">
        <v>147</v>
      </c>
      <c r="H143" s="46">
        <f>D143/C143%</f>
        <v>93.89515593895156</v>
      </c>
    </row>
    <row r="144" spans="2:8" ht="13.5" customHeight="1">
      <c r="B144" s="65">
        <v>58</v>
      </c>
      <c r="C144" s="20">
        <v>1306</v>
      </c>
      <c r="D144" s="20">
        <v>1254</v>
      </c>
      <c r="E144" s="19">
        <v>1171</v>
      </c>
      <c r="F144" s="13">
        <v>22</v>
      </c>
      <c r="G144" s="13">
        <v>148</v>
      </c>
      <c r="H144" s="46">
        <f aca="true" t="shared" si="7" ref="H144:H166">D144/C144%</f>
        <v>96.01837672281776</v>
      </c>
    </row>
    <row r="145" spans="2:8" ht="13.5" customHeight="1">
      <c r="B145" s="65">
        <v>59</v>
      </c>
      <c r="C145" s="20">
        <v>1128</v>
      </c>
      <c r="D145" s="20">
        <v>1077</v>
      </c>
      <c r="E145" s="19">
        <v>1025</v>
      </c>
      <c r="F145" s="13">
        <v>18</v>
      </c>
      <c r="G145" s="13">
        <v>85</v>
      </c>
      <c r="H145" s="46">
        <f t="shared" si="7"/>
        <v>95.47872340425532</v>
      </c>
    </row>
    <row r="146" spans="2:8" ht="13.5" customHeight="1">
      <c r="B146" s="65">
        <v>60</v>
      </c>
      <c r="C146" s="20">
        <v>1231</v>
      </c>
      <c r="D146" s="20">
        <v>1186</v>
      </c>
      <c r="E146" s="19">
        <v>1217</v>
      </c>
      <c r="F146" s="13">
        <v>30</v>
      </c>
      <c r="G146" s="13">
        <v>169</v>
      </c>
      <c r="H146" s="46">
        <f t="shared" si="7"/>
        <v>96.34443541835905</v>
      </c>
    </row>
    <row r="147" spans="2:8" ht="13.5" customHeight="1">
      <c r="B147" s="65">
        <v>61</v>
      </c>
      <c r="C147" s="20">
        <v>1057</v>
      </c>
      <c r="D147" s="20">
        <v>1022</v>
      </c>
      <c r="E147" s="19">
        <v>939</v>
      </c>
      <c r="F147" s="13">
        <v>36</v>
      </c>
      <c r="G147" s="13">
        <v>112</v>
      </c>
      <c r="H147" s="46">
        <f t="shared" si="7"/>
        <v>96.6887417218543</v>
      </c>
    </row>
    <row r="148" spans="2:8" ht="13.5" customHeight="1">
      <c r="B148" s="65">
        <v>62</v>
      </c>
      <c r="C148" s="20">
        <v>1106</v>
      </c>
      <c r="D148" s="20">
        <v>1065</v>
      </c>
      <c r="E148" s="19">
        <v>1108</v>
      </c>
      <c r="F148" s="13">
        <v>21</v>
      </c>
      <c r="G148" s="13">
        <v>101</v>
      </c>
      <c r="H148" s="46">
        <f t="shared" si="7"/>
        <v>96.29294755877034</v>
      </c>
    </row>
    <row r="149" spans="2:8" ht="13.5" customHeight="1">
      <c r="B149" s="65">
        <v>63</v>
      </c>
      <c r="C149" s="20">
        <v>1102</v>
      </c>
      <c r="D149" s="20">
        <v>1050</v>
      </c>
      <c r="E149" s="19">
        <v>1062</v>
      </c>
      <c r="F149" s="13">
        <v>21</v>
      </c>
      <c r="G149" s="13">
        <v>101</v>
      </c>
      <c r="H149" s="46">
        <f t="shared" si="7"/>
        <v>95.28130671506352</v>
      </c>
    </row>
    <row r="150" spans="2:8" ht="13.5" customHeight="1">
      <c r="B150" s="66" t="s">
        <v>11</v>
      </c>
      <c r="C150" s="20">
        <v>1041</v>
      </c>
      <c r="D150" s="20">
        <v>1004</v>
      </c>
      <c r="E150" s="19">
        <v>939</v>
      </c>
      <c r="F150" s="13">
        <v>36</v>
      </c>
      <c r="G150" s="13">
        <v>78</v>
      </c>
      <c r="H150" s="46">
        <f t="shared" si="7"/>
        <v>96.44572526416907</v>
      </c>
    </row>
    <row r="151" spans="2:8" ht="13.5" customHeight="1">
      <c r="B151" s="64" t="s">
        <v>16</v>
      </c>
      <c r="C151" s="20">
        <v>943</v>
      </c>
      <c r="D151" s="20">
        <v>880</v>
      </c>
      <c r="E151" s="19">
        <v>772</v>
      </c>
      <c r="F151" s="13">
        <v>31</v>
      </c>
      <c r="G151" s="13">
        <v>61</v>
      </c>
      <c r="H151" s="46">
        <f t="shared" si="7"/>
        <v>93.31919406150584</v>
      </c>
    </row>
    <row r="152" spans="2:8" ht="13.5" customHeight="1">
      <c r="B152" s="64" t="s">
        <v>17</v>
      </c>
      <c r="C152" s="20">
        <v>865</v>
      </c>
      <c r="D152" s="20">
        <v>804</v>
      </c>
      <c r="E152" s="19">
        <v>724</v>
      </c>
      <c r="F152" s="13">
        <v>8</v>
      </c>
      <c r="G152" s="13">
        <v>56</v>
      </c>
      <c r="H152" s="46">
        <f t="shared" si="7"/>
        <v>92.9479768786127</v>
      </c>
    </row>
    <row r="153" spans="2:8" ht="13.5" customHeight="1">
      <c r="B153" s="64" t="s">
        <v>18</v>
      </c>
      <c r="C153" s="20">
        <v>923</v>
      </c>
      <c r="D153" s="20">
        <v>879</v>
      </c>
      <c r="E153" s="19">
        <v>944</v>
      </c>
      <c r="F153" s="13">
        <v>21</v>
      </c>
      <c r="G153" s="13">
        <v>73</v>
      </c>
      <c r="H153" s="46">
        <f t="shared" si="7"/>
        <v>95.2329360780065</v>
      </c>
    </row>
    <row r="154" spans="2:8" ht="13.5" customHeight="1">
      <c r="B154" s="64" t="s">
        <v>19</v>
      </c>
      <c r="C154" s="20">
        <v>940</v>
      </c>
      <c r="D154" s="20">
        <v>886</v>
      </c>
      <c r="E154" s="19">
        <v>980</v>
      </c>
      <c r="F154" s="13">
        <v>26</v>
      </c>
      <c r="G154" s="13">
        <v>71</v>
      </c>
      <c r="H154" s="46">
        <f t="shared" si="7"/>
        <v>94.25531914893617</v>
      </c>
    </row>
    <row r="155" spans="2:8" ht="13.5" customHeight="1">
      <c r="B155" s="64" t="s">
        <v>20</v>
      </c>
      <c r="C155" s="20">
        <v>1019</v>
      </c>
      <c r="D155" s="20">
        <v>960</v>
      </c>
      <c r="E155" s="19">
        <v>1038</v>
      </c>
      <c r="F155" s="13">
        <v>21</v>
      </c>
      <c r="G155" s="13">
        <v>84</v>
      </c>
      <c r="H155" s="46">
        <f t="shared" si="7"/>
        <v>94.2100098135427</v>
      </c>
    </row>
    <row r="156" spans="2:8" ht="13.5" customHeight="1">
      <c r="B156" s="64" t="s">
        <v>21</v>
      </c>
      <c r="C156" s="20">
        <v>943</v>
      </c>
      <c r="D156" s="20">
        <v>908</v>
      </c>
      <c r="E156" s="19">
        <v>892</v>
      </c>
      <c r="F156" s="13">
        <v>14</v>
      </c>
      <c r="G156" s="13">
        <v>57</v>
      </c>
      <c r="H156" s="46">
        <f t="shared" si="7"/>
        <v>96.28844114528103</v>
      </c>
    </row>
    <row r="157" spans="2:8" ht="13.5" customHeight="1">
      <c r="B157" s="64" t="s">
        <v>22</v>
      </c>
      <c r="C157" s="20">
        <v>904</v>
      </c>
      <c r="D157" s="20">
        <v>852</v>
      </c>
      <c r="E157" s="19">
        <v>844</v>
      </c>
      <c r="F157" s="13">
        <v>12</v>
      </c>
      <c r="G157" s="13">
        <v>40</v>
      </c>
      <c r="H157" s="46">
        <f t="shared" si="7"/>
        <v>94.24778761061948</v>
      </c>
    </row>
    <row r="158" spans="2:8" ht="13.5" customHeight="1">
      <c r="B158" s="64" t="s">
        <v>23</v>
      </c>
      <c r="C158" s="20">
        <v>1040</v>
      </c>
      <c r="D158" s="20">
        <v>943</v>
      </c>
      <c r="E158" s="19">
        <v>974</v>
      </c>
      <c r="F158" s="13">
        <v>24</v>
      </c>
      <c r="G158" s="13">
        <v>77</v>
      </c>
      <c r="H158" s="46">
        <f t="shared" si="7"/>
        <v>90.67307692307692</v>
      </c>
    </row>
    <row r="159" spans="2:8" ht="13.5" customHeight="1">
      <c r="B159" s="65">
        <v>10</v>
      </c>
      <c r="C159" s="20">
        <v>971</v>
      </c>
      <c r="D159" s="20">
        <v>910</v>
      </c>
      <c r="E159" s="19">
        <v>961</v>
      </c>
      <c r="F159" s="13">
        <v>25</v>
      </c>
      <c r="G159" s="13">
        <v>78</v>
      </c>
      <c r="H159" s="46">
        <f t="shared" si="7"/>
        <v>93.71781668383109</v>
      </c>
    </row>
    <row r="160" spans="2:8" ht="13.5" customHeight="1">
      <c r="B160" s="65">
        <v>11</v>
      </c>
      <c r="C160" s="20">
        <v>995</v>
      </c>
      <c r="D160" s="20">
        <v>869</v>
      </c>
      <c r="E160" s="19">
        <v>896</v>
      </c>
      <c r="F160" s="13">
        <v>20</v>
      </c>
      <c r="G160" s="13">
        <v>68</v>
      </c>
      <c r="H160" s="46">
        <f t="shared" si="7"/>
        <v>87.33668341708544</v>
      </c>
    </row>
    <row r="161" spans="2:8" ht="13.5" customHeight="1">
      <c r="B161" s="65">
        <v>12</v>
      </c>
      <c r="C161" s="20">
        <v>2047</v>
      </c>
      <c r="D161" s="20">
        <v>1524</v>
      </c>
      <c r="E161" s="19">
        <v>1458</v>
      </c>
      <c r="F161" s="13">
        <v>55</v>
      </c>
      <c r="G161" s="13">
        <v>157</v>
      </c>
      <c r="H161" s="46">
        <f t="shared" si="7"/>
        <v>74.4504152418173</v>
      </c>
    </row>
    <row r="162" spans="2:8" ht="13.5" customHeight="1">
      <c r="B162" s="65">
        <v>13</v>
      </c>
      <c r="C162" s="20">
        <v>2300</v>
      </c>
      <c r="D162" s="20">
        <v>1590</v>
      </c>
      <c r="E162" s="19">
        <v>1525</v>
      </c>
      <c r="F162" s="13">
        <v>91</v>
      </c>
      <c r="G162" s="13">
        <v>149</v>
      </c>
      <c r="H162" s="46">
        <f t="shared" si="7"/>
        <v>69.1304347826087</v>
      </c>
    </row>
    <row r="163" spans="2:8" ht="13.5" customHeight="1">
      <c r="B163" s="65">
        <v>14</v>
      </c>
      <c r="C163" s="18">
        <v>2374</v>
      </c>
      <c r="D163" s="18">
        <v>1572</v>
      </c>
      <c r="E163" s="18">
        <v>1527</v>
      </c>
      <c r="F163" s="40">
        <v>57</v>
      </c>
      <c r="G163" s="13">
        <v>154</v>
      </c>
      <c r="H163" s="46">
        <f t="shared" si="7"/>
        <v>66.21735467565291</v>
      </c>
    </row>
    <row r="164" spans="2:8" ht="13.5" customHeight="1">
      <c r="B164" s="67">
        <v>15</v>
      </c>
      <c r="C164" s="51">
        <v>2625</v>
      </c>
      <c r="D164" s="51">
        <v>1567</v>
      </c>
      <c r="E164" s="51">
        <v>1457</v>
      </c>
      <c r="F164" s="40">
        <v>79</v>
      </c>
      <c r="G164" s="13">
        <v>127</v>
      </c>
      <c r="H164" s="46">
        <f t="shared" si="7"/>
        <v>59.695238095238096</v>
      </c>
    </row>
    <row r="165" spans="2:8" ht="13.5" customHeight="1">
      <c r="B165" s="67">
        <v>16</v>
      </c>
      <c r="C165" s="51">
        <v>2537</v>
      </c>
      <c r="D165" s="52">
        <v>1581</v>
      </c>
      <c r="E165" s="51">
        <v>1388</v>
      </c>
      <c r="F165" s="40">
        <v>81</v>
      </c>
      <c r="G165" s="23">
        <v>111</v>
      </c>
      <c r="H165" s="46">
        <f t="shared" si="7"/>
        <v>62.31769806858494</v>
      </c>
    </row>
    <row r="166" spans="2:8" ht="13.5" customHeight="1">
      <c r="B166" s="65">
        <v>17</v>
      </c>
      <c r="C166" s="51">
        <v>2479</v>
      </c>
      <c r="D166" s="51">
        <v>1638</v>
      </c>
      <c r="E166" s="51">
        <v>1522</v>
      </c>
      <c r="F166" s="40">
        <v>68</v>
      </c>
      <c r="G166" s="40">
        <v>139</v>
      </c>
      <c r="H166" s="46">
        <f t="shared" si="7"/>
        <v>66.07503025413473</v>
      </c>
    </row>
    <row r="167" spans="2:8" ht="13.5" customHeight="1">
      <c r="B167" s="65">
        <v>18</v>
      </c>
      <c r="C167" s="51">
        <v>2658</v>
      </c>
      <c r="D167" s="51">
        <v>1812</v>
      </c>
      <c r="E167" s="51">
        <v>1693</v>
      </c>
      <c r="F167" s="40">
        <v>96</v>
      </c>
      <c r="G167" s="40">
        <v>149</v>
      </c>
      <c r="H167" s="46">
        <f aca="true" t="shared" si="8" ref="H167:H173">D167/C167%</f>
        <v>68.17155756207676</v>
      </c>
    </row>
    <row r="168" spans="2:8" ht="13.5" customHeight="1">
      <c r="B168" s="64" t="s">
        <v>24</v>
      </c>
      <c r="C168" s="56">
        <v>2553</v>
      </c>
      <c r="D168" s="56">
        <v>1869</v>
      </c>
      <c r="E168" s="56">
        <v>1684</v>
      </c>
      <c r="F168" s="40">
        <v>108</v>
      </c>
      <c r="G168" s="40">
        <v>117</v>
      </c>
      <c r="H168" s="46">
        <f t="shared" si="8"/>
        <v>73.20799059929494</v>
      </c>
    </row>
    <row r="169" spans="2:8" ht="13.5" customHeight="1">
      <c r="B169" s="64" t="s">
        <v>25</v>
      </c>
      <c r="C169" s="56">
        <v>2651</v>
      </c>
      <c r="D169" s="56">
        <v>1953</v>
      </c>
      <c r="E169" s="56">
        <v>1824</v>
      </c>
      <c r="F169" s="40">
        <v>118</v>
      </c>
      <c r="G169" s="40">
        <v>151</v>
      </c>
      <c r="H169" s="46">
        <f t="shared" si="8"/>
        <v>73.67031308940022</v>
      </c>
    </row>
    <row r="170" spans="2:8" ht="13.5" customHeight="1">
      <c r="B170" s="64" t="s">
        <v>39</v>
      </c>
      <c r="C170" s="56">
        <v>2348</v>
      </c>
      <c r="D170" s="56">
        <v>1781</v>
      </c>
      <c r="E170" s="56">
        <v>1562</v>
      </c>
      <c r="F170" s="72">
        <v>90</v>
      </c>
      <c r="G170" s="72">
        <v>111</v>
      </c>
      <c r="H170" s="46">
        <f t="shared" si="8"/>
        <v>75.85178875638842</v>
      </c>
    </row>
    <row r="171" spans="2:8" ht="13.5" customHeight="1">
      <c r="B171" s="64" t="s">
        <v>43</v>
      </c>
      <c r="C171" s="56">
        <v>2298</v>
      </c>
      <c r="D171" s="56">
        <v>1734</v>
      </c>
      <c r="E171" s="56">
        <v>1613</v>
      </c>
      <c r="F171" s="72">
        <v>87</v>
      </c>
      <c r="G171" s="72">
        <v>141</v>
      </c>
      <c r="H171" s="48">
        <f t="shared" si="8"/>
        <v>75.45691906005221</v>
      </c>
    </row>
    <row r="172" spans="2:8" ht="13.5" customHeight="1">
      <c r="B172" s="64" t="s">
        <v>46</v>
      </c>
      <c r="C172" s="56">
        <v>2312</v>
      </c>
      <c r="D172" s="56">
        <v>1823</v>
      </c>
      <c r="E172" s="56">
        <v>1663</v>
      </c>
      <c r="F172" s="72">
        <v>104</v>
      </c>
      <c r="G172" s="72">
        <v>123</v>
      </c>
      <c r="H172" s="48">
        <f>D172/C172%</f>
        <v>78.84948096885813</v>
      </c>
    </row>
    <row r="173" spans="2:8" ht="13.5" customHeight="1">
      <c r="B173" s="78" t="s">
        <v>52</v>
      </c>
      <c r="C173" s="79">
        <v>3241</v>
      </c>
      <c r="D173" s="79">
        <v>2452</v>
      </c>
      <c r="E173" s="79">
        <v>2145</v>
      </c>
      <c r="F173" s="80">
        <v>129</v>
      </c>
      <c r="G173" s="80">
        <v>138</v>
      </c>
      <c r="H173" s="81">
        <f t="shared" si="8"/>
        <v>75.65566183276768</v>
      </c>
    </row>
    <row r="174" ht="13.5" customHeight="1">
      <c r="H174" s="47"/>
    </row>
    <row r="175" spans="2:8" ht="13.5" customHeight="1" thickBot="1">
      <c r="B175" s="14" t="s">
        <v>26</v>
      </c>
      <c r="H175" s="47"/>
    </row>
    <row r="176" spans="2:8" ht="13.5" customHeight="1" thickTop="1">
      <c r="B176" s="7" t="s">
        <v>1</v>
      </c>
      <c r="C176" s="8" t="s">
        <v>2</v>
      </c>
      <c r="D176" s="8" t="s">
        <v>3</v>
      </c>
      <c r="E176" s="9" t="s">
        <v>4</v>
      </c>
      <c r="F176" s="10" t="s">
        <v>44</v>
      </c>
      <c r="G176" s="10" t="s">
        <v>45</v>
      </c>
      <c r="H176" s="9" t="s">
        <v>10</v>
      </c>
    </row>
    <row r="177" spans="2:8" ht="13.5" customHeight="1">
      <c r="B177" s="64" t="s">
        <v>15</v>
      </c>
      <c r="C177" s="21">
        <v>66472</v>
      </c>
      <c r="D177" s="21">
        <v>63625</v>
      </c>
      <c r="E177" s="21">
        <v>15107</v>
      </c>
      <c r="F177" s="13">
        <v>1499</v>
      </c>
      <c r="G177" s="13">
        <v>501</v>
      </c>
      <c r="H177" s="46">
        <f>D177/C177%</f>
        <v>95.71699362137441</v>
      </c>
    </row>
    <row r="178" spans="2:8" ht="13.5" customHeight="1">
      <c r="B178" s="65">
        <v>58</v>
      </c>
      <c r="C178" s="21">
        <v>59463</v>
      </c>
      <c r="D178" s="21">
        <v>56763</v>
      </c>
      <c r="E178" s="21">
        <v>13589</v>
      </c>
      <c r="F178" s="13">
        <v>1306</v>
      </c>
      <c r="G178" s="13">
        <v>561</v>
      </c>
      <c r="H178" s="46">
        <f aca="true" t="shared" si="9" ref="H178:H200">D178/C178%</f>
        <v>95.45936128348721</v>
      </c>
    </row>
    <row r="179" spans="2:8" ht="13.5" customHeight="1">
      <c r="B179" s="65">
        <v>59</v>
      </c>
      <c r="C179" s="21">
        <v>72455</v>
      </c>
      <c r="D179" s="21">
        <v>70103</v>
      </c>
      <c r="E179" s="21">
        <v>14994</v>
      </c>
      <c r="F179" s="13">
        <v>1544</v>
      </c>
      <c r="G179" s="13">
        <v>644</v>
      </c>
      <c r="H179" s="46">
        <f t="shared" si="9"/>
        <v>96.75384721551308</v>
      </c>
    </row>
    <row r="180" spans="2:8" ht="13.5" customHeight="1">
      <c r="B180" s="65">
        <v>60</v>
      </c>
      <c r="C180" s="21">
        <v>74424</v>
      </c>
      <c r="D180" s="21">
        <v>72238</v>
      </c>
      <c r="E180" s="21">
        <v>15061</v>
      </c>
      <c r="F180" s="13">
        <v>1715</v>
      </c>
      <c r="G180" s="13">
        <v>667</v>
      </c>
      <c r="H180" s="46">
        <f t="shared" si="9"/>
        <v>97.06277544877996</v>
      </c>
    </row>
    <row r="181" spans="2:8" ht="13.5" customHeight="1">
      <c r="B181" s="65">
        <v>61</v>
      </c>
      <c r="C181" s="21">
        <v>64788</v>
      </c>
      <c r="D181" s="21">
        <v>62772</v>
      </c>
      <c r="E181" s="21">
        <v>13379</v>
      </c>
      <c r="F181" s="13">
        <v>1466</v>
      </c>
      <c r="G181" s="13">
        <v>610</v>
      </c>
      <c r="H181" s="46">
        <f t="shared" si="9"/>
        <v>96.88831265049083</v>
      </c>
    </row>
    <row r="182" spans="2:8" ht="13.5" customHeight="1">
      <c r="B182" s="65">
        <v>62</v>
      </c>
      <c r="C182" s="21">
        <v>69844</v>
      </c>
      <c r="D182" s="21">
        <v>67784</v>
      </c>
      <c r="E182" s="21">
        <v>13566</v>
      </c>
      <c r="F182" s="13">
        <v>1637</v>
      </c>
      <c r="G182" s="13">
        <v>764</v>
      </c>
      <c r="H182" s="46">
        <f t="shared" si="9"/>
        <v>97.05056984136074</v>
      </c>
    </row>
    <row r="183" spans="2:8" ht="13.5" customHeight="1">
      <c r="B183" s="65">
        <v>63</v>
      </c>
      <c r="C183" s="21">
        <v>65125</v>
      </c>
      <c r="D183" s="21">
        <v>63103</v>
      </c>
      <c r="E183" s="21">
        <v>12791</v>
      </c>
      <c r="F183" s="13">
        <v>1519</v>
      </c>
      <c r="G183" s="13">
        <v>970</v>
      </c>
      <c r="H183" s="46">
        <f t="shared" si="9"/>
        <v>96.89520153550863</v>
      </c>
    </row>
    <row r="184" spans="2:8" ht="13.5" customHeight="1">
      <c r="B184" s="66" t="s">
        <v>11</v>
      </c>
      <c r="C184" s="21">
        <v>53605</v>
      </c>
      <c r="D184" s="21">
        <v>51315</v>
      </c>
      <c r="E184" s="21">
        <v>9169</v>
      </c>
      <c r="F184" s="13">
        <v>1235</v>
      </c>
      <c r="G184" s="13">
        <v>626</v>
      </c>
      <c r="H184" s="46">
        <f t="shared" si="9"/>
        <v>95.72801044678668</v>
      </c>
    </row>
    <row r="185" spans="2:8" ht="13.5" customHeight="1">
      <c r="B185" s="64" t="s">
        <v>16</v>
      </c>
      <c r="C185" s="21">
        <v>50919</v>
      </c>
      <c r="D185" s="21">
        <v>48926</v>
      </c>
      <c r="E185" s="21">
        <v>7756</v>
      </c>
      <c r="F185" s="13">
        <v>1101</v>
      </c>
      <c r="G185" s="13">
        <v>589</v>
      </c>
      <c r="H185" s="46">
        <f t="shared" si="9"/>
        <v>96.08594041516919</v>
      </c>
    </row>
    <row r="186" spans="2:8" ht="13.5" customHeight="1">
      <c r="B186" s="64" t="s">
        <v>17</v>
      </c>
      <c r="C186" s="21">
        <v>46427</v>
      </c>
      <c r="D186" s="21">
        <v>44084</v>
      </c>
      <c r="E186" s="21">
        <v>8348</v>
      </c>
      <c r="F186" s="13">
        <v>1333</v>
      </c>
      <c r="G186" s="13">
        <v>1080</v>
      </c>
      <c r="H186" s="46">
        <f t="shared" si="9"/>
        <v>94.95336765244363</v>
      </c>
    </row>
    <row r="187" spans="2:8" ht="13.5" customHeight="1">
      <c r="B187" s="64" t="s">
        <v>18</v>
      </c>
      <c r="C187" s="21">
        <v>48900</v>
      </c>
      <c r="D187" s="21">
        <v>46097</v>
      </c>
      <c r="E187" s="21">
        <v>8742</v>
      </c>
      <c r="F187" s="13">
        <v>1480</v>
      </c>
      <c r="G187" s="13">
        <v>986</v>
      </c>
      <c r="H187" s="46">
        <f t="shared" si="9"/>
        <v>94.2678936605317</v>
      </c>
    </row>
    <row r="188" spans="2:8" ht="13.5" customHeight="1">
      <c r="B188" s="64" t="s">
        <v>19</v>
      </c>
      <c r="C188" s="21">
        <v>47341</v>
      </c>
      <c r="D188" s="21">
        <v>44523</v>
      </c>
      <c r="E188" s="21">
        <v>8939</v>
      </c>
      <c r="F188" s="13">
        <v>1376</v>
      </c>
      <c r="G188" s="13">
        <v>677</v>
      </c>
      <c r="H188" s="46">
        <f t="shared" si="9"/>
        <v>94.04744301979257</v>
      </c>
    </row>
    <row r="189" spans="2:8" ht="13.5" customHeight="1">
      <c r="B189" s="64" t="s">
        <v>20</v>
      </c>
      <c r="C189" s="21">
        <v>52047</v>
      </c>
      <c r="D189" s="21">
        <v>48881</v>
      </c>
      <c r="E189" s="21">
        <v>10338</v>
      </c>
      <c r="F189" s="13">
        <v>1599</v>
      </c>
      <c r="G189" s="13">
        <v>527</v>
      </c>
      <c r="H189" s="46">
        <f t="shared" si="9"/>
        <v>93.91703652467962</v>
      </c>
    </row>
    <row r="190" spans="2:8" ht="13.5" customHeight="1">
      <c r="B190" s="64" t="s">
        <v>21</v>
      </c>
      <c r="C190" s="21">
        <v>45923</v>
      </c>
      <c r="D190" s="21">
        <v>42940</v>
      </c>
      <c r="E190" s="21">
        <v>8846</v>
      </c>
      <c r="F190" s="13">
        <v>1216</v>
      </c>
      <c r="G190" s="13">
        <v>431</v>
      </c>
      <c r="H190" s="46">
        <f t="shared" si="9"/>
        <v>93.5043442283823</v>
      </c>
    </row>
    <row r="191" spans="2:8" ht="13.5" customHeight="1">
      <c r="B191" s="64" t="s">
        <v>22</v>
      </c>
      <c r="C191" s="21">
        <v>49394</v>
      </c>
      <c r="D191" s="21">
        <v>46582</v>
      </c>
      <c r="E191" s="21">
        <v>8256</v>
      </c>
      <c r="F191" s="13">
        <v>1030</v>
      </c>
      <c r="G191" s="13">
        <v>437</v>
      </c>
      <c r="H191" s="46">
        <f t="shared" si="9"/>
        <v>94.30700085030571</v>
      </c>
    </row>
    <row r="192" spans="2:8" ht="13.5" customHeight="1">
      <c r="B192" s="64" t="s">
        <v>23</v>
      </c>
      <c r="C192" s="21">
        <v>49426</v>
      </c>
      <c r="D192" s="21">
        <v>46233</v>
      </c>
      <c r="E192" s="21">
        <v>8748</v>
      </c>
      <c r="F192" s="13">
        <v>1264</v>
      </c>
      <c r="G192" s="13">
        <v>555</v>
      </c>
      <c r="H192" s="46">
        <f t="shared" si="9"/>
        <v>93.539837332578</v>
      </c>
    </row>
    <row r="193" spans="2:8" ht="13.5" customHeight="1">
      <c r="B193" s="65">
        <v>10</v>
      </c>
      <c r="C193" s="21">
        <v>48279</v>
      </c>
      <c r="D193" s="21">
        <v>44405</v>
      </c>
      <c r="E193" s="21">
        <v>8651</v>
      </c>
      <c r="F193" s="13">
        <v>1124</v>
      </c>
      <c r="G193" s="13">
        <v>641</v>
      </c>
      <c r="H193" s="46">
        <f t="shared" si="9"/>
        <v>91.97580728681207</v>
      </c>
    </row>
    <row r="194" spans="2:8" ht="13.5" customHeight="1">
      <c r="B194" s="65">
        <v>11</v>
      </c>
      <c r="C194" s="21">
        <v>43431</v>
      </c>
      <c r="D194" s="21">
        <v>38340</v>
      </c>
      <c r="E194" s="21">
        <v>8178</v>
      </c>
      <c r="F194" s="13">
        <v>1068</v>
      </c>
      <c r="G194" s="13">
        <v>492</v>
      </c>
      <c r="H194" s="46">
        <f t="shared" si="9"/>
        <v>88.27795814049873</v>
      </c>
    </row>
    <row r="195" spans="2:8" ht="13.5" customHeight="1">
      <c r="B195" s="65">
        <v>12</v>
      </c>
      <c r="C195" s="21">
        <v>44384</v>
      </c>
      <c r="D195" s="21">
        <v>35255</v>
      </c>
      <c r="E195" s="21">
        <v>8492</v>
      </c>
      <c r="F195" s="13">
        <v>1186</v>
      </c>
      <c r="G195" s="13">
        <v>510</v>
      </c>
      <c r="H195" s="46">
        <f t="shared" si="9"/>
        <v>79.43177721701514</v>
      </c>
    </row>
    <row r="196" spans="2:8" ht="13.5" customHeight="1">
      <c r="B196" s="65">
        <v>13</v>
      </c>
      <c r="C196" s="21">
        <v>43104</v>
      </c>
      <c r="D196" s="21">
        <v>30017</v>
      </c>
      <c r="E196" s="27">
        <v>8495</v>
      </c>
      <c r="F196" s="13">
        <v>1120</v>
      </c>
      <c r="G196" s="13">
        <v>449</v>
      </c>
      <c r="H196" s="46">
        <f t="shared" si="9"/>
        <v>69.63854862657757</v>
      </c>
    </row>
    <row r="197" spans="2:8" ht="13.5" customHeight="1">
      <c r="B197" s="65">
        <v>14</v>
      </c>
      <c r="C197" s="27">
        <v>49482</v>
      </c>
      <c r="D197" s="27">
        <v>31547</v>
      </c>
      <c r="E197" s="27">
        <v>9507</v>
      </c>
      <c r="F197" s="40">
        <v>1315</v>
      </c>
      <c r="G197" s="13">
        <v>559</v>
      </c>
      <c r="H197" s="46">
        <f t="shared" si="9"/>
        <v>63.75449658461663</v>
      </c>
    </row>
    <row r="198" spans="2:8" ht="13.5" customHeight="1">
      <c r="B198" s="67">
        <v>15</v>
      </c>
      <c r="C198" s="59">
        <v>60298</v>
      </c>
      <c r="D198" s="59">
        <v>30364</v>
      </c>
      <c r="E198" s="59">
        <v>10194</v>
      </c>
      <c r="F198" s="40">
        <v>1523</v>
      </c>
      <c r="G198" s="13">
        <v>672</v>
      </c>
      <c r="H198" s="46">
        <f t="shared" si="9"/>
        <v>50.35656240671332</v>
      </c>
    </row>
    <row r="199" spans="2:8" ht="13.5" customHeight="1">
      <c r="B199" s="67">
        <v>16</v>
      </c>
      <c r="C199" s="59">
        <v>83015</v>
      </c>
      <c r="D199" s="60">
        <v>26617</v>
      </c>
      <c r="E199" s="59">
        <v>11238</v>
      </c>
      <c r="F199" s="40">
        <v>1695</v>
      </c>
      <c r="G199" s="23">
        <v>1077</v>
      </c>
      <c r="H199" s="46">
        <f t="shared" si="9"/>
        <v>32.062880202373066</v>
      </c>
    </row>
    <row r="200" spans="2:8" ht="13.5" customHeight="1">
      <c r="B200" s="65">
        <v>17</v>
      </c>
      <c r="C200" s="59">
        <v>85596</v>
      </c>
      <c r="D200" s="59">
        <v>29384</v>
      </c>
      <c r="E200" s="59">
        <v>11648</v>
      </c>
      <c r="F200" s="40">
        <v>1925</v>
      </c>
      <c r="G200" s="40">
        <v>1030</v>
      </c>
      <c r="H200" s="46">
        <f t="shared" si="9"/>
        <v>34.32870694892284</v>
      </c>
    </row>
    <row r="201" spans="2:8" ht="13.5" customHeight="1">
      <c r="B201" s="65">
        <v>18</v>
      </c>
      <c r="C201" s="59">
        <v>74632</v>
      </c>
      <c r="D201" s="59">
        <v>30127</v>
      </c>
      <c r="E201" s="59">
        <v>12406</v>
      </c>
      <c r="F201" s="40">
        <v>2137</v>
      </c>
      <c r="G201" s="40">
        <v>1186</v>
      </c>
      <c r="H201" s="46">
        <f aca="true" t="shared" si="10" ref="H201:H207">D201/C201%</f>
        <v>40.367402722692674</v>
      </c>
    </row>
    <row r="202" spans="2:8" ht="13.5" customHeight="1">
      <c r="B202" s="64" t="s">
        <v>24</v>
      </c>
      <c r="C202" s="56">
        <v>67787</v>
      </c>
      <c r="D202" s="56">
        <v>27963</v>
      </c>
      <c r="E202" s="56">
        <v>12113</v>
      </c>
      <c r="F202" s="40">
        <v>2189</v>
      </c>
      <c r="G202" s="40">
        <v>1053</v>
      </c>
      <c r="H202" s="46">
        <f t="shared" si="10"/>
        <v>41.25127236785814</v>
      </c>
    </row>
    <row r="203" spans="2:8" ht="13.5" customHeight="1">
      <c r="B203" s="64" t="s">
        <v>25</v>
      </c>
      <c r="C203" s="56">
        <v>64427</v>
      </c>
      <c r="D203" s="56">
        <v>30277</v>
      </c>
      <c r="E203" s="56">
        <v>12036</v>
      </c>
      <c r="F203" s="40">
        <v>2015</v>
      </c>
      <c r="G203" s="40">
        <v>1019</v>
      </c>
      <c r="H203" s="46">
        <f t="shared" si="10"/>
        <v>46.994272587579744</v>
      </c>
    </row>
    <row r="204" spans="2:8" ht="13.5" customHeight="1">
      <c r="B204" s="64" t="s">
        <v>39</v>
      </c>
      <c r="C204" s="56">
        <v>45162</v>
      </c>
      <c r="D204" s="56">
        <v>28753</v>
      </c>
      <c r="E204" s="56">
        <v>12542</v>
      </c>
      <c r="F204" s="72">
        <v>2154</v>
      </c>
      <c r="G204" s="72">
        <v>1038</v>
      </c>
      <c r="H204" s="46">
        <f t="shared" si="10"/>
        <v>63.66635667153802</v>
      </c>
    </row>
    <row r="205" spans="2:8" ht="13.5" customHeight="1">
      <c r="B205" s="64" t="s">
        <v>47</v>
      </c>
      <c r="C205" s="56">
        <v>37516</v>
      </c>
      <c r="D205" s="56">
        <v>24897</v>
      </c>
      <c r="E205" s="56">
        <v>11306</v>
      </c>
      <c r="F205" s="72">
        <v>1963</v>
      </c>
      <c r="G205" s="72">
        <v>880</v>
      </c>
      <c r="H205" s="48">
        <f t="shared" si="10"/>
        <v>66.3636848278068</v>
      </c>
    </row>
    <row r="206" spans="2:9" ht="13.5" customHeight="1">
      <c r="B206" s="75" t="s">
        <v>55</v>
      </c>
      <c r="C206" s="76">
        <v>34599</v>
      </c>
      <c r="D206" s="76">
        <v>22169</v>
      </c>
      <c r="E206" s="76">
        <v>10569</v>
      </c>
      <c r="F206" s="77">
        <v>1771</v>
      </c>
      <c r="G206" s="77">
        <v>860</v>
      </c>
      <c r="H206" s="82">
        <f>D206/C206%</f>
        <v>64.07410618804012</v>
      </c>
      <c r="I206" s="28"/>
    </row>
    <row r="207" spans="2:9" ht="13.5" customHeight="1">
      <c r="B207" s="78" t="s">
        <v>52</v>
      </c>
      <c r="C207" s="79">
        <v>34678</v>
      </c>
      <c r="D207" s="79">
        <v>20264</v>
      </c>
      <c r="E207" s="79">
        <v>10997</v>
      </c>
      <c r="F207" s="80">
        <v>1766</v>
      </c>
      <c r="G207" s="80">
        <v>841</v>
      </c>
      <c r="H207" s="81">
        <f t="shared" si="10"/>
        <v>58.43474248803276</v>
      </c>
      <c r="I207" s="28"/>
    </row>
    <row r="208" spans="2:8" ht="13.5" customHeight="1">
      <c r="B208" s="15"/>
      <c r="H208" s="47"/>
    </row>
    <row r="209" spans="2:8" ht="13.5" customHeight="1" thickBot="1">
      <c r="B209" s="14" t="s">
        <v>27</v>
      </c>
      <c r="E209" s="15"/>
      <c r="H209" s="47"/>
    </row>
    <row r="210" spans="2:8" ht="13.5" customHeight="1" thickTop="1">
      <c r="B210" s="7" t="s">
        <v>1</v>
      </c>
      <c r="C210" s="8" t="s">
        <v>2</v>
      </c>
      <c r="D210" s="8" t="s">
        <v>3</v>
      </c>
      <c r="E210" s="9" t="s">
        <v>4</v>
      </c>
      <c r="F210" s="10" t="s">
        <v>44</v>
      </c>
      <c r="G210" s="10" t="s">
        <v>45</v>
      </c>
      <c r="H210" s="9" t="s">
        <v>10</v>
      </c>
    </row>
    <row r="211" spans="2:8" ht="13.5" customHeight="1">
      <c r="B211" s="64" t="s">
        <v>15</v>
      </c>
      <c r="C211" s="20">
        <v>11647</v>
      </c>
      <c r="D211" s="20">
        <v>9931</v>
      </c>
      <c r="E211" s="20">
        <v>11453</v>
      </c>
      <c r="F211" s="13">
        <v>950</v>
      </c>
      <c r="G211" s="13">
        <v>6292</v>
      </c>
      <c r="H211" s="46">
        <f>D211/C211%</f>
        <v>85.26659225551644</v>
      </c>
    </row>
    <row r="212" spans="2:8" ht="13.5" customHeight="1">
      <c r="B212" s="65">
        <v>58</v>
      </c>
      <c r="C212" s="20">
        <v>11992</v>
      </c>
      <c r="D212" s="20">
        <v>10225</v>
      </c>
      <c r="E212" s="20">
        <v>11531</v>
      </c>
      <c r="F212" s="13">
        <v>1232</v>
      </c>
      <c r="G212" s="13">
        <v>6715</v>
      </c>
      <c r="H212" s="46">
        <f aca="true" t="shared" si="11" ref="H212:H234">D212/C212%</f>
        <v>85.26517678452302</v>
      </c>
    </row>
    <row r="213" spans="2:8" ht="13.5" customHeight="1">
      <c r="B213" s="65">
        <v>59</v>
      </c>
      <c r="C213" s="20">
        <v>12408</v>
      </c>
      <c r="D213" s="20">
        <v>10902</v>
      </c>
      <c r="E213" s="20">
        <v>11889</v>
      </c>
      <c r="F213" s="13">
        <v>1091</v>
      </c>
      <c r="G213" s="13">
        <v>6756</v>
      </c>
      <c r="H213" s="46">
        <f t="shared" si="11"/>
        <v>87.86266924564796</v>
      </c>
    </row>
    <row r="214" spans="2:8" ht="13.5" customHeight="1">
      <c r="B214" s="65">
        <v>60</v>
      </c>
      <c r="C214" s="20">
        <v>12679</v>
      </c>
      <c r="D214" s="20">
        <v>11035</v>
      </c>
      <c r="E214" s="20">
        <v>12058</v>
      </c>
      <c r="F214" s="13">
        <v>845</v>
      </c>
      <c r="G214" s="13">
        <v>6811</v>
      </c>
      <c r="H214" s="46">
        <f t="shared" si="11"/>
        <v>87.03367773483713</v>
      </c>
    </row>
    <row r="215" spans="2:8" ht="13.5" customHeight="1">
      <c r="B215" s="65">
        <v>61</v>
      </c>
      <c r="C215" s="20">
        <v>12904</v>
      </c>
      <c r="D215" s="20">
        <v>11049</v>
      </c>
      <c r="E215" s="20">
        <v>12301</v>
      </c>
      <c r="F215" s="13">
        <v>924</v>
      </c>
      <c r="G215" s="13">
        <v>7353</v>
      </c>
      <c r="H215" s="46">
        <f t="shared" si="11"/>
        <v>85.62461252324862</v>
      </c>
    </row>
    <row r="216" spans="2:8" ht="13.5" customHeight="1">
      <c r="B216" s="65">
        <v>62</v>
      </c>
      <c r="C216" s="20">
        <v>11855</v>
      </c>
      <c r="D216" s="20">
        <v>9951</v>
      </c>
      <c r="E216" s="20">
        <v>11196</v>
      </c>
      <c r="F216" s="13">
        <v>772</v>
      </c>
      <c r="G216" s="13">
        <v>6054</v>
      </c>
      <c r="H216" s="46">
        <f t="shared" si="11"/>
        <v>83.93926613243357</v>
      </c>
    </row>
    <row r="217" spans="2:8" ht="13.5" customHeight="1">
      <c r="B217" s="65">
        <v>63</v>
      </c>
      <c r="C217" s="20">
        <v>12136</v>
      </c>
      <c r="D217" s="20">
        <v>9879</v>
      </c>
      <c r="E217" s="20">
        <v>10943</v>
      </c>
      <c r="F217" s="13">
        <v>811</v>
      </c>
      <c r="G217" s="13">
        <v>5922</v>
      </c>
      <c r="H217" s="46">
        <f t="shared" si="11"/>
        <v>81.40243902439025</v>
      </c>
    </row>
    <row r="218" spans="2:8" ht="13.5" customHeight="1">
      <c r="B218" s="66" t="s">
        <v>11</v>
      </c>
      <c r="C218" s="20">
        <v>10861</v>
      </c>
      <c r="D218" s="20">
        <v>8229</v>
      </c>
      <c r="E218" s="20">
        <v>9467</v>
      </c>
      <c r="F218" s="13">
        <v>781</v>
      </c>
      <c r="G218" s="13">
        <v>5152</v>
      </c>
      <c r="H218" s="46">
        <f t="shared" si="11"/>
        <v>75.76650400515607</v>
      </c>
    </row>
    <row r="219" spans="2:8" ht="13.5" customHeight="1">
      <c r="B219" s="64" t="s">
        <v>16</v>
      </c>
      <c r="C219" s="20">
        <v>10093</v>
      </c>
      <c r="D219" s="20">
        <v>7332</v>
      </c>
      <c r="E219" s="20">
        <v>8653</v>
      </c>
      <c r="F219" s="13">
        <v>659</v>
      </c>
      <c r="G219" s="13">
        <v>4975</v>
      </c>
      <c r="H219" s="46">
        <f t="shared" si="11"/>
        <v>72.6444070147627</v>
      </c>
    </row>
    <row r="220" spans="2:8" ht="13.5" customHeight="1">
      <c r="B220" s="64" t="s">
        <v>17</v>
      </c>
      <c r="C220" s="20">
        <v>9582</v>
      </c>
      <c r="D220" s="20">
        <v>6708</v>
      </c>
      <c r="E220" s="20">
        <v>7894</v>
      </c>
      <c r="F220" s="13">
        <v>651</v>
      </c>
      <c r="G220" s="13">
        <v>4427</v>
      </c>
      <c r="H220" s="46">
        <f t="shared" si="11"/>
        <v>70.00626174076393</v>
      </c>
    </row>
    <row r="221" spans="2:8" ht="13.5" customHeight="1">
      <c r="B221" s="64" t="s">
        <v>18</v>
      </c>
      <c r="C221" s="20">
        <v>10048</v>
      </c>
      <c r="D221" s="20">
        <v>6809</v>
      </c>
      <c r="E221" s="20">
        <v>8232</v>
      </c>
      <c r="F221" s="13">
        <v>655</v>
      </c>
      <c r="G221" s="13">
        <v>4480</v>
      </c>
      <c r="H221" s="46">
        <f t="shared" si="11"/>
        <v>67.76472929936305</v>
      </c>
    </row>
    <row r="222" spans="2:8" ht="13.5" customHeight="1">
      <c r="B222" s="64" t="s">
        <v>19</v>
      </c>
      <c r="C222" s="20">
        <v>11225</v>
      </c>
      <c r="D222" s="20">
        <v>7661</v>
      </c>
      <c r="E222" s="20">
        <v>8529</v>
      </c>
      <c r="F222" s="13">
        <v>642</v>
      </c>
      <c r="G222" s="13">
        <v>4674</v>
      </c>
      <c r="H222" s="46">
        <f t="shared" si="11"/>
        <v>68.24944320712694</v>
      </c>
    </row>
    <row r="223" spans="2:8" ht="13.5" customHeight="1">
      <c r="B223" s="64" t="s">
        <v>20</v>
      </c>
      <c r="C223" s="20">
        <v>11266</v>
      </c>
      <c r="D223" s="20">
        <v>7601</v>
      </c>
      <c r="E223" s="20">
        <v>9382</v>
      </c>
      <c r="F223" s="13">
        <v>710</v>
      </c>
      <c r="G223" s="13">
        <v>5406</v>
      </c>
      <c r="H223" s="46">
        <f t="shared" si="11"/>
        <v>67.46848925971952</v>
      </c>
    </row>
    <row r="224" spans="2:8" ht="13.5" customHeight="1">
      <c r="B224" s="64" t="s">
        <v>21</v>
      </c>
      <c r="C224" s="20">
        <v>11207</v>
      </c>
      <c r="D224" s="20">
        <v>7295</v>
      </c>
      <c r="E224" s="20">
        <v>9136</v>
      </c>
      <c r="F224" s="13">
        <v>680</v>
      </c>
      <c r="G224" s="13">
        <v>5658</v>
      </c>
      <c r="H224" s="46">
        <f t="shared" si="11"/>
        <v>65.09324529312038</v>
      </c>
    </row>
    <row r="225" spans="2:8" ht="13.5" customHeight="1">
      <c r="B225" s="64" t="s">
        <v>22</v>
      </c>
      <c r="C225" s="20">
        <v>12226</v>
      </c>
      <c r="D225" s="20">
        <v>7092</v>
      </c>
      <c r="E225" s="20">
        <v>9054</v>
      </c>
      <c r="F225" s="13">
        <v>611</v>
      </c>
      <c r="G225" s="13">
        <v>5712</v>
      </c>
      <c r="H225" s="46">
        <f t="shared" si="11"/>
        <v>58.007524946834614</v>
      </c>
    </row>
    <row r="226" spans="2:8" ht="13.5" customHeight="1">
      <c r="B226" s="64" t="s">
        <v>23</v>
      </c>
      <c r="C226" s="20">
        <v>12947</v>
      </c>
      <c r="D226" s="20">
        <v>7611</v>
      </c>
      <c r="E226" s="20">
        <v>9756</v>
      </c>
      <c r="F226" s="13">
        <v>773</v>
      </c>
      <c r="G226" s="13">
        <v>6361</v>
      </c>
      <c r="H226" s="46">
        <f t="shared" si="11"/>
        <v>58.78581910867383</v>
      </c>
    </row>
    <row r="227" spans="2:8" ht="13.5" customHeight="1">
      <c r="B227" s="65">
        <v>10</v>
      </c>
      <c r="C227" s="20">
        <v>13900</v>
      </c>
      <c r="D227" s="20">
        <v>7765</v>
      </c>
      <c r="E227" s="20">
        <v>9921</v>
      </c>
      <c r="F227" s="13">
        <v>840</v>
      </c>
      <c r="G227" s="13">
        <v>6127</v>
      </c>
      <c r="H227" s="46">
        <f t="shared" si="11"/>
        <v>55.86330935251799</v>
      </c>
    </row>
    <row r="228" spans="2:8" ht="13.5" customHeight="1">
      <c r="B228" s="65">
        <v>11</v>
      </c>
      <c r="C228" s="20">
        <v>14768</v>
      </c>
      <c r="D228" s="20">
        <v>7191</v>
      </c>
      <c r="E228" s="20">
        <v>9341</v>
      </c>
      <c r="F228" s="13">
        <v>711</v>
      </c>
      <c r="G228" s="13">
        <v>5710</v>
      </c>
      <c r="H228" s="46">
        <f t="shared" si="11"/>
        <v>48.693120260021665</v>
      </c>
    </row>
    <row r="229" spans="2:8" ht="13.5" customHeight="1">
      <c r="B229" s="65">
        <v>12</v>
      </c>
      <c r="C229" s="20">
        <v>18926</v>
      </c>
      <c r="D229" s="20">
        <v>8725</v>
      </c>
      <c r="E229" s="20">
        <v>11261</v>
      </c>
      <c r="F229" s="13">
        <v>954</v>
      </c>
      <c r="G229" s="13">
        <v>6712</v>
      </c>
      <c r="H229" s="46">
        <f t="shared" si="11"/>
        <v>46.10060234597908</v>
      </c>
    </row>
    <row r="230" spans="2:8" ht="13.5" customHeight="1">
      <c r="B230" s="65">
        <v>13</v>
      </c>
      <c r="C230" s="20">
        <v>19566</v>
      </c>
      <c r="D230" s="20">
        <v>7895</v>
      </c>
      <c r="E230" s="20">
        <v>10186</v>
      </c>
      <c r="F230" s="13">
        <v>962</v>
      </c>
      <c r="G230" s="13">
        <v>5842</v>
      </c>
      <c r="H230" s="46">
        <f t="shared" si="11"/>
        <v>40.35060819789431</v>
      </c>
    </row>
    <row r="231" spans="2:8" ht="13.5" customHeight="1">
      <c r="B231" s="65">
        <v>14</v>
      </c>
      <c r="C231" s="18">
        <v>18403</v>
      </c>
      <c r="D231" s="18">
        <v>7022</v>
      </c>
      <c r="E231" s="18">
        <v>8811</v>
      </c>
      <c r="F231" s="40">
        <v>779</v>
      </c>
      <c r="G231" s="13">
        <v>4616</v>
      </c>
      <c r="H231" s="46">
        <f t="shared" si="11"/>
        <v>38.15682225724067</v>
      </c>
    </row>
    <row r="232" spans="2:8" ht="13.5" customHeight="1">
      <c r="B232" s="67">
        <v>15</v>
      </c>
      <c r="C232" s="51">
        <v>17595</v>
      </c>
      <c r="D232" s="51">
        <v>7502</v>
      </c>
      <c r="E232" s="51">
        <v>8531</v>
      </c>
      <c r="F232" s="40">
        <v>756</v>
      </c>
      <c r="G232" s="13">
        <v>4065</v>
      </c>
      <c r="H232" s="46">
        <f t="shared" si="11"/>
        <v>42.63711281614095</v>
      </c>
    </row>
    <row r="233" spans="2:8" ht="13.5" customHeight="1">
      <c r="B233" s="67">
        <v>16</v>
      </c>
      <c r="C233" s="51">
        <v>14424</v>
      </c>
      <c r="D233" s="52">
        <v>5915</v>
      </c>
      <c r="E233" s="51">
        <v>7063</v>
      </c>
      <c r="F233" s="40">
        <v>569</v>
      </c>
      <c r="G233" s="23">
        <v>3073</v>
      </c>
      <c r="H233" s="46">
        <f t="shared" si="11"/>
        <v>41.00804215196894</v>
      </c>
    </row>
    <row r="234" spans="2:8" ht="13.5" customHeight="1">
      <c r="B234" s="65">
        <v>17</v>
      </c>
      <c r="C234" s="51">
        <v>10978</v>
      </c>
      <c r="D234" s="51">
        <v>5376</v>
      </c>
      <c r="E234" s="51">
        <v>6439</v>
      </c>
      <c r="F234" s="40">
        <v>534</v>
      </c>
      <c r="G234" s="40">
        <v>2616</v>
      </c>
      <c r="H234" s="46">
        <f t="shared" si="11"/>
        <v>48.97066860994717</v>
      </c>
    </row>
    <row r="235" spans="2:8" ht="13.5" customHeight="1">
      <c r="B235" s="65">
        <v>18</v>
      </c>
      <c r="C235" s="51">
        <v>8636</v>
      </c>
      <c r="D235" s="51">
        <v>4841</v>
      </c>
      <c r="E235" s="51">
        <v>5780</v>
      </c>
      <c r="F235" s="40">
        <v>490</v>
      </c>
      <c r="G235" s="40">
        <v>2117</v>
      </c>
      <c r="H235" s="46">
        <f aca="true" t="shared" si="12" ref="H235:H241">D235/C235%</f>
        <v>56.056044465030105</v>
      </c>
    </row>
    <row r="236" spans="2:8" ht="13.5" customHeight="1">
      <c r="B236" s="64" t="s">
        <v>24</v>
      </c>
      <c r="C236" s="56">
        <v>7384</v>
      </c>
      <c r="D236" s="56">
        <v>4242</v>
      </c>
      <c r="E236" s="56">
        <v>5054</v>
      </c>
      <c r="F236" s="40">
        <v>389</v>
      </c>
      <c r="G236" s="40">
        <v>1828</v>
      </c>
      <c r="H236" s="46">
        <f t="shared" si="12"/>
        <v>57.44853737811484</v>
      </c>
    </row>
    <row r="237" spans="2:8" ht="13.5" customHeight="1">
      <c r="B237" s="64" t="s">
        <v>25</v>
      </c>
      <c r="C237" s="56">
        <v>6349</v>
      </c>
      <c r="D237" s="56">
        <v>3701</v>
      </c>
      <c r="E237" s="56">
        <v>4474</v>
      </c>
      <c r="F237" s="40">
        <v>301</v>
      </c>
      <c r="G237" s="40">
        <v>1661</v>
      </c>
      <c r="H237" s="46">
        <f t="shared" si="12"/>
        <v>58.2926445109466</v>
      </c>
    </row>
    <row r="238" spans="2:8" ht="13.5" customHeight="1">
      <c r="B238" s="64" t="s">
        <v>39</v>
      </c>
      <c r="C238" s="56">
        <v>5530</v>
      </c>
      <c r="D238" s="56">
        <v>3297</v>
      </c>
      <c r="E238" s="56">
        <v>3961</v>
      </c>
      <c r="F238" s="72">
        <v>244</v>
      </c>
      <c r="G238" s="72">
        <v>1355</v>
      </c>
      <c r="H238" s="46">
        <f t="shared" si="12"/>
        <v>59.620253164556964</v>
      </c>
    </row>
    <row r="239" spans="2:8" ht="13.5" customHeight="1">
      <c r="B239" s="64" t="s">
        <v>43</v>
      </c>
      <c r="C239" s="56">
        <v>5202</v>
      </c>
      <c r="D239" s="56">
        <v>3173</v>
      </c>
      <c r="E239" s="56">
        <v>3761</v>
      </c>
      <c r="F239" s="72">
        <v>235</v>
      </c>
      <c r="G239" s="72">
        <v>1372</v>
      </c>
      <c r="H239" s="48">
        <f t="shared" si="12"/>
        <v>60.99577085736255</v>
      </c>
    </row>
    <row r="240" spans="2:8" ht="13.5" customHeight="1">
      <c r="B240" s="64" t="s">
        <v>46</v>
      </c>
      <c r="C240" s="56">
        <v>4311</v>
      </c>
      <c r="D240" s="56">
        <v>2731</v>
      </c>
      <c r="E240" s="56">
        <v>3324</v>
      </c>
      <c r="F240" s="72">
        <v>238</v>
      </c>
      <c r="G240" s="72">
        <v>1209</v>
      </c>
      <c r="H240" s="48">
        <f>D240/C240%</f>
        <v>63.349570865228486</v>
      </c>
    </row>
    <row r="241" spans="2:8" ht="13.5" customHeight="1">
      <c r="B241" s="78" t="s">
        <v>52</v>
      </c>
      <c r="C241" s="79">
        <v>4172</v>
      </c>
      <c r="D241" s="79">
        <v>2611</v>
      </c>
      <c r="E241" s="79">
        <v>3050</v>
      </c>
      <c r="F241" s="80">
        <v>196</v>
      </c>
      <c r="G241" s="80">
        <v>1105</v>
      </c>
      <c r="H241" s="81">
        <f t="shared" si="12"/>
        <v>62.58389261744966</v>
      </c>
    </row>
    <row r="242" ht="13.5" customHeight="1">
      <c r="H242" s="47"/>
    </row>
    <row r="243" spans="2:8" ht="13.5" customHeight="1">
      <c r="B243" s="4" t="s">
        <v>35</v>
      </c>
      <c r="C243" s="22"/>
      <c r="D243" s="22"/>
      <c r="E243" s="15"/>
      <c r="H243" s="47"/>
    </row>
    <row r="244" spans="2:8" ht="13.5" customHeight="1" thickBot="1">
      <c r="B244" s="53" t="s">
        <v>34</v>
      </c>
      <c r="C244" s="22"/>
      <c r="D244" s="22"/>
      <c r="E244" s="15"/>
      <c r="H244" s="47"/>
    </row>
    <row r="245" spans="2:8" ht="13.5" customHeight="1" thickTop="1">
      <c r="B245" s="7" t="s">
        <v>1</v>
      </c>
      <c r="C245" s="8" t="s">
        <v>2</v>
      </c>
      <c r="D245" s="8" t="s">
        <v>3</v>
      </c>
      <c r="E245" s="9" t="s">
        <v>4</v>
      </c>
      <c r="F245" s="10" t="s">
        <v>44</v>
      </c>
      <c r="G245" s="10" t="s">
        <v>45</v>
      </c>
      <c r="H245" s="9" t="s">
        <v>10</v>
      </c>
    </row>
    <row r="246" spans="2:8" ht="13.5" customHeight="1">
      <c r="B246" s="64" t="s">
        <v>15</v>
      </c>
      <c r="C246" s="20">
        <v>3776</v>
      </c>
      <c r="D246" s="20">
        <v>3627</v>
      </c>
      <c r="E246" s="19">
        <v>2238</v>
      </c>
      <c r="F246" s="13">
        <v>199</v>
      </c>
      <c r="G246" s="25">
        <v>48</v>
      </c>
      <c r="H246" s="46">
        <f>D246/C246%</f>
        <v>96.05402542372882</v>
      </c>
    </row>
    <row r="247" spans="2:8" ht="13.5" customHeight="1">
      <c r="B247" s="65">
        <v>58</v>
      </c>
      <c r="C247" s="20">
        <v>2682</v>
      </c>
      <c r="D247" s="20">
        <v>2569</v>
      </c>
      <c r="E247" s="19">
        <v>1588</v>
      </c>
      <c r="F247" s="13">
        <v>140</v>
      </c>
      <c r="G247" s="13">
        <v>27</v>
      </c>
      <c r="H247" s="46">
        <f aca="true" t="shared" si="13" ref="H247:H269">D247/C247%</f>
        <v>95.78672632363907</v>
      </c>
    </row>
    <row r="248" spans="2:8" ht="13.5" customHeight="1">
      <c r="B248" s="65">
        <v>59</v>
      </c>
      <c r="C248" s="20">
        <v>3423</v>
      </c>
      <c r="D248" s="20">
        <v>3302</v>
      </c>
      <c r="E248" s="19">
        <v>1976</v>
      </c>
      <c r="F248" s="13">
        <v>150</v>
      </c>
      <c r="G248" s="13">
        <v>30</v>
      </c>
      <c r="H248" s="46">
        <f t="shared" si="13"/>
        <v>96.46508910312592</v>
      </c>
    </row>
    <row r="249" spans="2:8" ht="13.5" customHeight="1">
      <c r="B249" s="65">
        <v>60</v>
      </c>
      <c r="C249" s="20">
        <v>2891</v>
      </c>
      <c r="D249" s="20">
        <v>2802</v>
      </c>
      <c r="E249" s="19">
        <v>1796</v>
      </c>
      <c r="F249" s="13">
        <v>171</v>
      </c>
      <c r="G249" s="13">
        <v>36</v>
      </c>
      <c r="H249" s="46">
        <f t="shared" si="13"/>
        <v>96.92148045658942</v>
      </c>
    </row>
    <row r="250" spans="2:8" ht="13.5" customHeight="1">
      <c r="B250" s="65">
        <v>61</v>
      </c>
      <c r="C250" s="20">
        <v>2774</v>
      </c>
      <c r="D250" s="20">
        <v>2666</v>
      </c>
      <c r="E250" s="19">
        <v>1470</v>
      </c>
      <c r="F250" s="13">
        <v>137</v>
      </c>
      <c r="G250" s="13">
        <v>37</v>
      </c>
      <c r="H250" s="46">
        <f t="shared" si="13"/>
        <v>96.1067051189618</v>
      </c>
    </row>
    <row r="251" spans="2:8" ht="13.5" customHeight="1">
      <c r="B251" s="65">
        <v>62</v>
      </c>
      <c r="C251" s="20">
        <v>2278</v>
      </c>
      <c r="D251" s="20">
        <v>2198</v>
      </c>
      <c r="E251" s="19">
        <v>1310</v>
      </c>
      <c r="F251" s="13">
        <v>130</v>
      </c>
      <c r="G251" s="13">
        <v>27</v>
      </c>
      <c r="H251" s="46">
        <f t="shared" si="13"/>
        <v>96.48814749780509</v>
      </c>
    </row>
    <row r="252" spans="2:8" ht="13.5" customHeight="1">
      <c r="B252" s="65">
        <v>63</v>
      </c>
      <c r="C252" s="20">
        <v>2420</v>
      </c>
      <c r="D252" s="20">
        <v>2317</v>
      </c>
      <c r="E252" s="19">
        <v>1408</v>
      </c>
      <c r="F252" s="13">
        <v>137</v>
      </c>
      <c r="G252" s="13">
        <v>27</v>
      </c>
      <c r="H252" s="46">
        <f t="shared" si="13"/>
        <v>95.74380165289257</v>
      </c>
    </row>
    <row r="253" spans="2:8" ht="13.5" customHeight="1">
      <c r="B253" s="66" t="s">
        <v>11</v>
      </c>
      <c r="C253" s="20">
        <v>1949</v>
      </c>
      <c r="D253" s="20">
        <v>1849</v>
      </c>
      <c r="E253" s="19">
        <v>1100</v>
      </c>
      <c r="F253" s="13">
        <v>124</v>
      </c>
      <c r="G253" s="13">
        <v>10</v>
      </c>
      <c r="H253" s="46">
        <f t="shared" si="13"/>
        <v>94.86916367367881</v>
      </c>
    </row>
    <row r="254" spans="2:8" ht="13.5" customHeight="1">
      <c r="B254" s="64" t="s">
        <v>16</v>
      </c>
      <c r="C254" s="20">
        <v>1723</v>
      </c>
      <c r="D254" s="20">
        <v>1658</v>
      </c>
      <c r="E254" s="19">
        <v>927</v>
      </c>
      <c r="F254" s="13">
        <v>84</v>
      </c>
      <c r="G254" s="13">
        <v>8</v>
      </c>
      <c r="H254" s="46">
        <f t="shared" si="13"/>
        <v>96.22751015670342</v>
      </c>
    </row>
    <row r="255" spans="2:8" ht="13.5" customHeight="1">
      <c r="B255" s="64" t="s">
        <v>17</v>
      </c>
      <c r="C255" s="20">
        <v>1610</v>
      </c>
      <c r="D255" s="20">
        <v>1522</v>
      </c>
      <c r="E255" s="19">
        <v>915</v>
      </c>
      <c r="F255" s="13">
        <v>81</v>
      </c>
      <c r="G255" s="13">
        <v>17</v>
      </c>
      <c r="H255" s="46">
        <f t="shared" si="13"/>
        <v>94.53416149068322</v>
      </c>
    </row>
    <row r="256" spans="2:8" ht="13.5" customHeight="1">
      <c r="B256" s="64" t="s">
        <v>18</v>
      </c>
      <c r="C256" s="20">
        <v>1736</v>
      </c>
      <c r="D256" s="20">
        <v>1622</v>
      </c>
      <c r="E256" s="19">
        <v>935</v>
      </c>
      <c r="F256" s="13">
        <v>105</v>
      </c>
      <c r="G256" s="13">
        <v>5</v>
      </c>
      <c r="H256" s="46">
        <f t="shared" si="13"/>
        <v>93.4331797235023</v>
      </c>
    </row>
    <row r="257" spans="2:8" ht="13.5" customHeight="1">
      <c r="B257" s="64" t="s">
        <v>19</v>
      </c>
      <c r="C257" s="20">
        <v>1679</v>
      </c>
      <c r="D257" s="20">
        <v>1598</v>
      </c>
      <c r="E257" s="19">
        <v>1097</v>
      </c>
      <c r="F257" s="13">
        <v>120</v>
      </c>
      <c r="G257" s="13">
        <v>8</v>
      </c>
      <c r="H257" s="46">
        <f t="shared" si="13"/>
        <v>95.17569982132223</v>
      </c>
    </row>
    <row r="258" spans="2:8" ht="13.5" customHeight="1">
      <c r="B258" s="64" t="s">
        <v>20</v>
      </c>
      <c r="C258" s="20">
        <v>1875</v>
      </c>
      <c r="D258" s="20">
        <v>1777</v>
      </c>
      <c r="E258" s="19">
        <v>1110</v>
      </c>
      <c r="F258" s="13">
        <v>130</v>
      </c>
      <c r="G258" s="13">
        <v>10</v>
      </c>
      <c r="H258" s="46">
        <f t="shared" si="13"/>
        <v>94.77333333333333</v>
      </c>
    </row>
    <row r="259" spans="2:8" ht="13.5" customHeight="1">
      <c r="B259" s="64" t="s">
        <v>21</v>
      </c>
      <c r="C259" s="20">
        <v>1632</v>
      </c>
      <c r="D259" s="20">
        <v>1533</v>
      </c>
      <c r="E259" s="19">
        <v>878</v>
      </c>
      <c r="F259" s="13">
        <v>109</v>
      </c>
      <c r="G259" s="13">
        <v>11</v>
      </c>
      <c r="H259" s="46">
        <f t="shared" si="13"/>
        <v>93.93382352941177</v>
      </c>
    </row>
    <row r="260" spans="2:8" ht="13.5" customHeight="1">
      <c r="B260" s="64" t="s">
        <v>22</v>
      </c>
      <c r="C260" s="20">
        <v>1621</v>
      </c>
      <c r="D260" s="20">
        <v>1518</v>
      </c>
      <c r="E260" s="19">
        <v>913</v>
      </c>
      <c r="F260" s="13">
        <v>109</v>
      </c>
      <c r="G260" s="13">
        <v>7</v>
      </c>
      <c r="H260" s="46">
        <f t="shared" si="13"/>
        <v>93.64589759407772</v>
      </c>
    </row>
    <row r="261" spans="2:8" ht="13.5" customHeight="1">
      <c r="B261" s="64" t="s">
        <v>23</v>
      </c>
      <c r="C261" s="20">
        <v>1569</v>
      </c>
      <c r="D261" s="20">
        <v>1483</v>
      </c>
      <c r="E261" s="19">
        <v>930</v>
      </c>
      <c r="F261" s="13">
        <v>118</v>
      </c>
      <c r="G261" s="13">
        <v>11</v>
      </c>
      <c r="H261" s="46">
        <f t="shared" si="13"/>
        <v>94.51880178457617</v>
      </c>
    </row>
    <row r="262" spans="2:8" ht="13.5" customHeight="1">
      <c r="B262" s="65">
        <v>10</v>
      </c>
      <c r="C262" s="20">
        <v>1355</v>
      </c>
      <c r="D262" s="20">
        <v>1242</v>
      </c>
      <c r="E262" s="19">
        <v>882</v>
      </c>
      <c r="F262" s="13">
        <v>91</v>
      </c>
      <c r="G262" s="13">
        <v>7</v>
      </c>
      <c r="H262" s="46">
        <f t="shared" si="13"/>
        <v>91.66051660516605</v>
      </c>
    </row>
    <row r="263" spans="2:8" ht="13.5" customHeight="1">
      <c r="B263" s="65">
        <v>11</v>
      </c>
      <c r="C263" s="20">
        <v>1229</v>
      </c>
      <c r="D263" s="20">
        <v>1112</v>
      </c>
      <c r="E263" s="19">
        <v>759</v>
      </c>
      <c r="F263" s="13">
        <v>97</v>
      </c>
      <c r="G263" s="13">
        <v>14</v>
      </c>
      <c r="H263" s="46">
        <f t="shared" si="13"/>
        <v>90.48006509357202</v>
      </c>
    </row>
    <row r="264" spans="2:8" ht="13.5" customHeight="1">
      <c r="B264" s="65">
        <v>12</v>
      </c>
      <c r="C264" s="20">
        <v>1553</v>
      </c>
      <c r="D264" s="20">
        <v>1229</v>
      </c>
      <c r="E264" s="19">
        <v>971</v>
      </c>
      <c r="F264" s="13">
        <v>129</v>
      </c>
      <c r="G264" s="13">
        <v>10</v>
      </c>
      <c r="H264" s="46">
        <f t="shared" si="13"/>
        <v>79.13715389568577</v>
      </c>
    </row>
    <row r="265" spans="2:8" ht="13.5" customHeight="1">
      <c r="B265" s="65">
        <v>13</v>
      </c>
      <c r="C265" s="18">
        <v>1995</v>
      </c>
      <c r="D265" s="20">
        <v>1505</v>
      </c>
      <c r="E265" s="19">
        <v>1067</v>
      </c>
      <c r="F265" s="13">
        <v>158</v>
      </c>
      <c r="G265" s="13">
        <v>11</v>
      </c>
      <c r="H265" s="46">
        <f t="shared" si="13"/>
        <v>75.43859649122807</v>
      </c>
    </row>
    <row r="266" spans="2:8" ht="13.5" customHeight="1">
      <c r="B266" s="65">
        <v>14</v>
      </c>
      <c r="C266" s="18">
        <v>2151</v>
      </c>
      <c r="D266" s="18">
        <v>1503</v>
      </c>
      <c r="E266" s="18">
        <v>1184</v>
      </c>
      <c r="F266" s="40">
        <v>186</v>
      </c>
      <c r="G266" s="13">
        <v>16</v>
      </c>
      <c r="H266" s="46">
        <f t="shared" si="13"/>
        <v>69.8744769874477</v>
      </c>
    </row>
    <row r="267" spans="2:8" ht="13.5" customHeight="1">
      <c r="B267" s="67">
        <v>15</v>
      </c>
      <c r="C267" s="51">
        <v>2183</v>
      </c>
      <c r="D267" s="51">
        <v>1375</v>
      </c>
      <c r="E267" s="51">
        <v>1088</v>
      </c>
      <c r="F267" s="40">
        <v>147</v>
      </c>
      <c r="G267" s="13">
        <v>16</v>
      </c>
      <c r="H267" s="46">
        <f t="shared" si="13"/>
        <v>62.986715529088414</v>
      </c>
    </row>
    <row r="268" spans="2:8" ht="13.5" customHeight="1">
      <c r="B268" s="67">
        <v>16</v>
      </c>
      <c r="C268" s="51">
        <v>2543</v>
      </c>
      <c r="D268" s="52">
        <v>1517</v>
      </c>
      <c r="E268" s="51">
        <v>1210</v>
      </c>
      <c r="F268" s="40">
        <v>205</v>
      </c>
      <c r="G268" s="23">
        <v>54</v>
      </c>
      <c r="H268" s="46">
        <f t="shared" si="13"/>
        <v>59.65395202516713</v>
      </c>
    </row>
    <row r="269" spans="2:8" ht="13.5" customHeight="1">
      <c r="B269" s="65">
        <v>17</v>
      </c>
      <c r="C269" s="51">
        <v>2347</v>
      </c>
      <c r="D269" s="51">
        <v>1453</v>
      </c>
      <c r="E269" s="51">
        <v>1111</v>
      </c>
      <c r="F269" s="40">
        <v>166</v>
      </c>
      <c r="G269" s="40">
        <v>28</v>
      </c>
      <c r="H269" s="46">
        <f t="shared" si="13"/>
        <v>61.90881976991905</v>
      </c>
    </row>
    <row r="270" spans="2:8" ht="13.5" customHeight="1">
      <c r="B270" s="65">
        <v>18</v>
      </c>
      <c r="C270" s="51">
        <v>2408</v>
      </c>
      <c r="D270" s="51">
        <v>1545</v>
      </c>
      <c r="E270" s="51">
        <v>1252</v>
      </c>
      <c r="F270" s="40">
        <v>179</v>
      </c>
      <c r="G270" s="40">
        <v>32</v>
      </c>
      <c r="H270" s="46">
        <f aca="true" t="shared" si="14" ref="H270:H276">D270/C270%</f>
        <v>64.16112956810632</v>
      </c>
    </row>
    <row r="271" spans="2:8" ht="13.5" customHeight="1">
      <c r="B271" s="64" t="s">
        <v>24</v>
      </c>
      <c r="C271" s="56">
        <v>2157</v>
      </c>
      <c r="D271" s="56">
        <v>1358</v>
      </c>
      <c r="E271" s="56">
        <v>1104</v>
      </c>
      <c r="F271" s="40">
        <v>162</v>
      </c>
      <c r="G271" s="40">
        <v>26</v>
      </c>
      <c r="H271" s="46">
        <f t="shared" si="14"/>
        <v>62.95781177561428</v>
      </c>
    </row>
    <row r="272" spans="2:8" ht="13.5" customHeight="1">
      <c r="B272" s="64" t="s">
        <v>25</v>
      </c>
      <c r="C272" s="56">
        <v>2193</v>
      </c>
      <c r="D272" s="56">
        <v>1485</v>
      </c>
      <c r="E272" s="56">
        <v>1140</v>
      </c>
      <c r="F272" s="40">
        <v>180</v>
      </c>
      <c r="G272" s="40">
        <v>41</v>
      </c>
      <c r="H272" s="46">
        <f t="shared" si="14"/>
        <v>67.71545827633379</v>
      </c>
    </row>
    <row r="273" spans="2:8" ht="13.5" customHeight="1">
      <c r="B273" s="64" t="s">
        <v>39</v>
      </c>
      <c r="C273" s="56">
        <v>1963</v>
      </c>
      <c r="D273" s="56">
        <v>1324</v>
      </c>
      <c r="E273" s="56">
        <v>1073</v>
      </c>
      <c r="F273" s="72">
        <v>203</v>
      </c>
      <c r="G273" s="72">
        <v>38</v>
      </c>
      <c r="H273" s="46">
        <f t="shared" si="14"/>
        <v>67.4477840040754</v>
      </c>
    </row>
    <row r="274" spans="2:8" ht="13.5" customHeight="1">
      <c r="B274" s="64" t="s">
        <v>43</v>
      </c>
      <c r="C274" s="56">
        <v>1735</v>
      </c>
      <c r="D274" s="74">
        <v>1259</v>
      </c>
      <c r="E274" s="56">
        <v>1091</v>
      </c>
      <c r="F274" s="72">
        <v>181</v>
      </c>
      <c r="G274" s="72">
        <v>42</v>
      </c>
      <c r="H274" s="48">
        <f t="shared" si="14"/>
        <v>72.56484149855908</v>
      </c>
    </row>
    <row r="275" spans="2:8" ht="13.5" customHeight="1">
      <c r="B275" s="64" t="s">
        <v>46</v>
      </c>
      <c r="C275" s="56">
        <v>1676</v>
      </c>
      <c r="D275" s="74">
        <v>1252</v>
      </c>
      <c r="E275" s="56">
        <v>1060</v>
      </c>
      <c r="F275" s="72">
        <v>168</v>
      </c>
      <c r="G275" s="72">
        <v>35</v>
      </c>
      <c r="H275" s="48">
        <f>D275/C275%</f>
        <v>74.7016706443914</v>
      </c>
    </row>
    <row r="276" spans="2:8" ht="13.5" customHeight="1">
      <c r="B276" s="78" t="s">
        <v>52</v>
      </c>
      <c r="C276" s="79">
        <v>1741</v>
      </c>
      <c r="D276" s="79">
        <v>1256</v>
      </c>
      <c r="E276" s="79">
        <v>1078</v>
      </c>
      <c r="F276" s="80">
        <v>195</v>
      </c>
      <c r="G276" s="80">
        <v>24</v>
      </c>
      <c r="H276" s="81">
        <f t="shared" si="14"/>
        <v>72.14244686961516</v>
      </c>
    </row>
    <row r="277" ht="13.5" customHeight="1">
      <c r="H277" s="47"/>
    </row>
    <row r="278" spans="2:8" ht="13.5" customHeight="1" thickBot="1">
      <c r="B278" s="14" t="s">
        <v>36</v>
      </c>
      <c r="C278" s="22"/>
      <c r="D278" s="28"/>
      <c r="E278" s="28"/>
      <c r="F278" s="29"/>
      <c r="G278" s="29"/>
      <c r="H278" s="47"/>
    </row>
    <row r="279" spans="2:8" ht="13.5" customHeight="1" thickTop="1">
      <c r="B279" s="30" t="s">
        <v>1</v>
      </c>
      <c r="C279" s="31" t="s">
        <v>2</v>
      </c>
      <c r="D279" s="31" t="s">
        <v>3</v>
      </c>
      <c r="E279" s="32" t="s">
        <v>4</v>
      </c>
      <c r="F279" s="10" t="s">
        <v>44</v>
      </c>
      <c r="G279" s="10" t="s">
        <v>45</v>
      </c>
      <c r="H279" s="9" t="s">
        <v>10</v>
      </c>
    </row>
    <row r="280" spans="2:8" ht="13.5" customHeight="1">
      <c r="B280" s="64" t="s">
        <v>15</v>
      </c>
      <c r="C280" s="33">
        <v>25819</v>
      </c>
      <c r="D280" s="33">
        <v>25757</v>
      </c>
      <c r="E280" s="33">
        <v>26789</v>
      </c>
      <c r="F280" s="34">
        <v>1988</v>
      </c>
      <c r="G280" s="34">
        <v>13752</v>
      </c>
      <c r="H280" s="46">
        <f>D280/C280%</f>
        <v>99.75986676478563</v>
      </c>
    </row>
    <row r="281" spans="2:8" ht="13.5" customHeight="1">
      <c r="B281" s="65">
        <v>58</v>
      </c>
      <c r="C281" s="33">
        <v>28023</v>
      </c>
      <c r="D281" s="33">
        <v>27987</v>
      </c>
      <c r="E281" s="33">
        <v>29668</v>
      </c>
      <c r="F281" s="34">
        <v>2460</v>
      </c>
      <c r="G281" s="34">
        <v>15723</v>
      </c>
      <c r="H281" s="46">
        <f aca="true" t="shared" si="15" ref="H281:H302">D281/C281%</f>
        <v>99.87153409699175</v>
      </c>
    </row>
    <row r="282" spans="2:8" ht="13.5" customHeight="1">
      <c r="B282" s="65">
        <v>59</v>
      </c>
      <c r="C282" s="33">
        <v>33192</v>
      </c>
      <c r="D282" s="33">
        <v>33164</v>
      </c>
      <c r="E282" s="33">
        <v>34728</v>
      </c>
      <c r="F282" s="34">
        <v>3353</v>
      </c>
      <c r="G282" s="34">
        <v>17009</v>
      </c>
      <c r="H282" s="46">
        <f t="shared" si="15"/>
        <v>99.91564232345144</v>
      </c>
    </row>
    <row r="283" spans="2:8" ht="13.5" customHeight="1">
      <c r="B283" s="65">
        <v>60</v>
      </c>
      <c r="C283" s="33">
        <v>38676</v>
      </c>
      <c r="D283" s="33">
        <v>38630</v>
      </c>
      <c r="E283" s="33">
        <v>40177</v>
      </c>
      <c r="F283" s="34">
        <v>4432</v>
      </c>
      <c r="G283" s="34">
        <v>18636</v>
      </c>
      <c r="H283" s="46">
        <f t="shared" si="15"/>
        <v>99.88106319164339</v>
      </c>
    </row>
    <row r="284" spans="2:8" ht="13.5" customHeight="1">
      <c r="B284" s="65">
        <v>61</v>
      </c>
      <c r="C284" s="33">
        <v>34662</v>
      </c>
      <c r="D284" s="33">
        <v>34596</v>
      </c>
      <c r="E284" s="33">
        <v>36019</v>
      </c>
      <c r="F284" s="34">
        <v>3936</v>
      </c>
      <c r="G284" s="34">
        <v>17514</v>
      </c>
      <c r="H284" s="46">
        <f t="shared" si="15"/>
        <v>99.80958975246668</v>
      </c>
    </row>
    <row r="285" spans="2:8" ht="13.5" customHeight="1">
      <c r="B285" s="65">
        <v>62</v>
      </c>
      <c r="C285" s="33">
        <v>40302</v>
      </c>
      <c r="D285" s="33">
        <v>40253</v>
      </c>
      <c r="E285" s="33">
        <v>42284</v>
      </c>
      <c r="F285" s="34">
        <v>4974</v>
      </c>
      <c r="G285" s="34">
        <v>19917</v>
      </c>
      <c r="H285" s="46">
        <f t="shared" si="15"/>
        <v>99.87841794451889</v>
      </c>
    </row>
    <row r="286" spans="2:8" ht="13.5" customHeight="1">
      <c r="B286" s="65">
        <v>63</v>
      </c>
      <c r="C286" s="33">
        <v>43258</v>
      </c>
      <c r="D286" s="33">
        <v>43194</v>
      </c>
      <c r="E286" s="33">
        <v>45221</v>
      </c>
      <c r="F286" s="34">
        <v>5541</v>
      </c>
      <c r="G286" s="34">
        <v>21845</v>
      </c>
      <c r="H286" s="46">
        <f t="shared" si="15"/>
        <v>99.85205048777105</v>
      </c>
    </row>
    <row r="287" spans="2:8" ht="13.5" customHeight="1">
      <c r="B287" s="66" t="s">
        <v>11</v>
      </c>
      <c r="C287" s="33">
        <v>32055</v>
      </c>
      <c r="D287" s="33">
        <v>31889</v>
      </c>
      <c r="E287" s="33">
        <v>34539</v>
      </c>
      <c r="F287" s="34">
        <v>4428</v>
      </c>
      <c r="G287" s="34">
        <v>19759</v>
      </c>
      <c r="H287" s="46">
        <f t="shared" si="15"/>
        <v>99.48214007175167</v>
      </c>
    </row>
    <row r="288" spans="2:8" ht="13.5" customHeight="1">
      <c r="B288" s="64" t="s">
        <v>16</v>
      </c>
      <c r="C288" s="33">
        <v>38678</v>
      </c>
      <c r="D288" s="33">
        <v>38561</v>
      </c>
      <c r="E288" s="33">
        <v>40926</v>
      </c>
      <c r="F288" s="34">
        <v>5328</v>
      </c>
      <c r="G288" s="34">
        <v>23204</v>
      </c>
      <c r="H288" s="46">
        <f t="shared" si="15"/>
        <v>99.69750245617665</v>
      </c>
    </row>
    <row r="289" spans="2:8" ht="13.5" customHeight="1">
      <c r="B289" s="64" t="s">
        <v>17</v>
      </c>
      <c r="C289" s="33">
        <v>51406</v>
      </c>
      <c r="D289" s="33">
        <v>51253</v>
      </c>
      <c r="E289" s="33">
        <v>54088</v>
      </c>
      <c r="F289" s="34">
        <v>6890</v>
      </c>
      <c r="G289" s="34">
        <v>27227</v>
      </c>
      <c r="H289" s="46">
        <f t="shared" si="15"/>
        <v>99.70236937322493</v>
      </c>
    </row>
    <row r="290" spans="2:8" ht="13.5" customHeight="1">
      <c r="B290" s="64" t="s">
        <v>18</v>
      </c>
      <c r="C290" s="33">
        <v>55997</v>
      </c>
      <c r="D290" s="33">
        <v>55848</v>
      </c>
      <c r="E290" s="33">
        <v>58174</v>
      </c>
      <c r="F290" s="34">
        <v>7223</v>
      </c>
      <c r="G290" s="34">
        <v>27323</v>
      </c>
      <c r="H290" s="46">
        <f t="shared" si="15"/>
        <v>99.7339143168384</v>
      </c>
    </row>
    <row r="291" spans="2:8" ht="13.5" customHeight="1">
      <c r="B291" s="64" t="s">
        <v>19</v>
      </c>
      <c r="C291" s="33">
        <v>59820</v>
      </c>
      <c r="D291" s="33">
        <v>59645</v>
      </c>
      <c r="E291" s="33">
        <v>61842</v>
      </c>
      <c r="F291" s="34">
        <v>7894</v>
      </c>
      <c r="G291" s="34">
        <v>27181</v>
      </c>
      <c r="H291" s="46">
        <f t="shared" si="15"/>
        <v>99.70745570043464</v>
      </c>
    </row>
    <row r="292" spans="2:8" ht="13.5" customHeight="1">
      <c r="B292" s="64" t="s">
        <v>20</v>
      </c>
      <c r="C292" s="33">
        <v>66629</v>
      </c>
      <c r="D292" s="33">
        <v>66488</v>
      </c>
      <c r="E292" s="33">
        <v>68584</v>
      </c>
      <c r="F292" s="34">
        <v>9079</v>
      </c>
      <c r="G292" s="34">
        <v>27389</v>
      </c>
      <c r="H292" s="46">
        <f t="shared" si="15"/>
        <v>99.78838043494575</v>
      </c>
    </row>
    <row r="293" spans="2:8" ht="13.5" customHeight="1">
      <c r="B293" s="64" t="s">
        <v>21</v>
      </c>
      <c r="C293" s="33">
        <v>59512</v>
      </c>
      <c r="D293" s="33">
        <v>59348</v>
      </c>
      <c r="E293" s="33">
        <v>61127</v>
      </c>
      <c r="F293" s="34">
        <v>9027</v>
      </c>
      <c r="G293" s="34">
        <v>24413</v>
      </c>
      <c r="H293" s="46">
        <f t="shared" si="15"/>
        <v>99.72442532598467</v>
      </c>
    </row>
    <row r="294" spans="2:8" ht="13.5" customHeight="1">
      <c r="B294" s="64" t="s">
        <v>22</v>
      </c>
      <c r="C294" s="33">
        <v>58592</v>
      </c>
      <c r="D294" s="33">
        <v>58361</v>
      </c>
      <c r="E294" s="33">
        <v>61107</v>
      </c>
      <c r="F294" s="34">
        <v>8654</v>
      </c>
      <c r="G294" s="34">
        <v>27217</v>
      </c>
      <c r="H294" s="46">
        <f t="shared" si="15"/>
        <v>99.60574822501366</v>
      </c>
    </row>
    <row r="295" spans="2:8" ht="13.5" customHeight="1">
      <c r="B295" s="64" t="s">
        <v>23</v>
      </c>
      <c r="C295" s="33">
        <v>58955</v>
      </c>
      <c r="D295" s="33">
        <v>58726</v>
      </c>
      <c r="E295" s="33">
        <v>61372</v>
      </c>
      <c r="F295" s="34">
        <v>9176</v>
      </c>
      <c r="G295" s="34">
        <v>30349</v>
      </c>
      <c r="H295" s="46">
        <f t="shared" si="15"/>
        <v>99.61156814519549</v>
      </c>
    </row>
    <row r="296" spans="2:8" ht="13.5" customHeight="1">
      <c r="B296" s="65">
        <v>10</v>
      </c>
      <c r="C296" s="33">
        <v>64025</v>
      </c>
      <c r="D296" s="33">
        <v>63783</v>
      </c>
      <c r="E296" s="33">
        <v>66687</v>
      </c>
      <c r="F296" s="34">
        <v>10095</v>
      </c>
      <c r="G296" s="34">
        <v>33212</v>
      </c>
      <c r="H296" s="46">
        <f t="shared" si="15"/>
        <v>99.62202264740336</v>
      </c>
    </row>
    <row r="297" spans="2:8" ht="13.5" customHeight="1">
      <c r="B297" s="65">
        <v>11</v>
      </c>
      <c r="C297" s="33">
        <v>67635</v>
      </c>
      <c r="D297" s="33">
        <v>67383</v>
      </c>
      <c r="E297" s="33">
        <v>70053</v>
      </c>
      <c r="F297" s="34">
        <v>10552</v>
      </c>
      <c r="G297" s="34">
        <v>32072</v>
      </c>
      <c r="H297" s="46">
        <f t="shared" si="15"/>
        <v>99.6274118429807</v>
      </c>
    </row>
    <row r="298" spans="2:8" ht="13.5" customHeight="1">
      <c r="B298" s="65">
        <v>12</v>
      </c>
      <c r="C298" s="33">
        <v>55850</v>
      </c>
      <c r="D298" s="33">
        <v>55271</v>
      </c>
      <c r="E298" s="33">
        <v>57138</v>
      </c>
      <c r="F298" s="34">
        <v>8607</v>
      </c>
      <c r="G298" s="34">
        <v>27110</v>
      </c>
      <c r="H298" s="46">
        <f t="shared" si="15"/>
        <v>98.9632945389436</v>
      </c>
    </row>
    <row r="299" spans="2:8" ht="13.5" customHeight="1">
      <c r="B299" s="65">
        <v>13</v>
      </c>
      <c r="C299" s="35">
        <v>63775</v>
      </c>
      <c r="D299" s="33">
        <v>62773</v>
      </c>
      <c r="E299" s="33">
        <v>64628</v>
      </c>
      <c r="F299" s="34">
        <v>9896</v>
      </c>
      <c r="G299" s="34">
        <v>30965</v>
      </c>
      <c r="H299" s="46">
        <f t="shared" si="15"/>
        <v>98.42885143081145</v>
      </c>
    </row>
    <row r="300" spans="2:8" ht="13.5" customHeight="1">
      <c r="B300" s="65">
        <v>14</v>
      </c>
      <c r="C300" s="35">
        <v>71782</v>
      </c>
      <c r="D300" s="35">
        <v>70240</v>
      </c>
      <c r="E300" s="35">
        <v>72283</v>
      </c>
      <c r="F300" s="42">
        <v>11372</v>
      </c>
      <c r="G300" s="34">
        <v>34263</v>
      </c>
      <c r="H300" s="46">
        <f t="shared" si="15"/>
        <v>97.85182914936891</v>
      </c>
    </row>
    <row r="301" spans="2:8" ht="13.5" customHeight="1">
      <c r="B301" s="67">
        <v>15</v>
      </c>
      <c r="C301" s="35">
        <v>90163</v>
      </c>
      <c r="D301" s="35">
        <v>87587</v>
      </c>
      <c r="E301" s="35">
        <v>89358</v>
      </c>
      <c r="F301" s="42">
        <v>13930</v>
      </c>
      <c r="G301" s="34">
        <v>38547</v>
      </c>
      <c r="H301" s="46">
        <f t="shared" si="15"/>
        <v>97.14295220877743</v>
      </c>
    </row>
    <row r="302" spans="2:8" ht="13.5" customHeight="1">
      <c r="B302" s="67">
        <v>16</v>
      </c>
      <c r="C302" s="35">
        <v>101869</v>
      </c>
      <c r="D302" s="36">
        <v>95845</v>
      </c>
      <c r="E302" s="35">
        <v>96083</v>
      </c>
      <c r="F302" s="42">
        <v>14984</v>
      </c>
      <c r="G302" s="37">
        <v>37194</v>
      </c>
      <c r="H302" s="46">
        <f t="shared" si="15"/>
        <v>94.08652288723752</v>
      </c>
    </row>
    <row r="303" spans="2:8" ht="13.5" customHeight="1">
      <c r="B303" s="65">
        <v>17</v>
      </c>
      <c r="C303" s="35">
        <v>95520</v>
      </c>
      <c r="D303" s="35">
        <v>90897</v>
      </c>
      <c r="E303" s="35">
        <v>91306</v>
      </c>
      <c r="F303" s="42">
        <v>14182</v>
      </c>
      <c r="G303" s="42">
        <v>32326</v>
      </c>
      <c r="H303" s="46">
        <f aca="true" t="shared" si="16" ref="H303:H310">D303/C303%</f>
        <v>95.16017587939697</v>
      </c>
    </row>
    <row r="304" spans="2:8" ht="13.5" customHeight="1">
      <c r="B304" s="65">
        <v>18</v>
      </c>
      <c r="C304" s="35">
        <v>93436</v>
      </c>
      <c r="D304" s="35">
        <v>89012</v>
      </c>
      <c r="E304" s="35">
        <v>89444</v>
      </c>
      <c r="F304" s="42">
        <v>14040</v>
      </c>
      <c r="G304" s="42">
        <v>30528</v>
      </c>
      <c r="H304" s="46">
        <f t="shared" si="16"/>
        <v>95.26520827090201</v>
      </c>
    </row>
    <row r="305" spans="2:8" ht="13.5" customHeight="1">
      <c r="B305" s="64" t="s">
        <v>24</v>
      </c>
      <c r="C305" s="56">
        <v>83449</v>
      </c>
      <c r="D305" s="56">
        <v>79891</v>
      </c>
      <c r="E305" s="56">
        <v>80192</v>
      </c>
      <c r="F305" s="40">
        <v>12651</v>
      </c>
      <c r="G305" s="40">
        <v>26437</v>
      </c>
      <c r="H305" s="46">
        <f t="shared" si="16"/>
        <v>95.736317990629</v>
      </c>
    </row>
    <row r="306" spans="2:8" ht="13.5" customHeight="1">
      <c r="B306" s="64" t="s">
        <v>25</v>
      </c>
      <c r="C306" s="56">
        <v>68171</v>
      </c>
      <c r="D306" s="56">
        <v>64435</v>
      </c>
      <c r="E306" s="56">
        <v>64256</v>
      </c>
      <c r="F306" s="40">
        <v>9548</v>
      </c>
      <c r="G306" s="40">
        <v>20594</v>
      </c>
      <c r="H306" s="46">
        <f t="shared" si="16"/>
        <v>94.51966378665415</v>
      </c>
    </row>
    <row r="307" spans="2:8" ht="13.5" customHeight="1">
      <c r="B307" s="64" t="s">
        <v>39</v>
      </c>
      <c r="C307" s="56">
        <v>63213</v>
      </c>
      <c r="D307" s="56">
        <v>60433</v>
      </c>
      <c r="E307" s="56">
        <v>59919</v>
      </c>
      <c r="F307" s="72">
        <v>8277</v>
      </c>
      <c r="G307" s="72">
        <v>18971</v>
      </c>
      <c r="H307" s="46">
        <f t="shared" si="16"/>
        <v>95.60217043962476</v>
      </c>
    </row>
    <row r="308" spans="2:8" ht="13.5" customHeight="1">
      <c r="B308" s="64" t="s">
        <v>43</v>
      </c>
      <c r="C308" s="56">
        <v>55837</v>
      </c>
      <c r="D308" s="56">
        <v>52960</v>
      </c>
      <c r="E308" s="56">
        <v>52598</v>
      </c>
      <c r="F308" s="72">
        <v>6918</v>
      </c>
      <c r="G308" s="72">
        <v>17268</v>
      </c>
      <c r="H308" s="48">
        <f>D308/C308%</f>
        <v>94.8475025520712</v>
      </c>
    </row>
    <row r="309" spans="2:8" ht="13.5" customHeight="1">
      <c r="B309" s="64" t="s">
        <v>46</v>
      </c>
      <c r="C309" s="56">
        <v>48692</v>
      </c>
      <c r="D309" s="56">
        <v>45681</v>
      </c>
      <c r="E309" s="56">
        <v>45227</v>
      </c>
      <c r="F309" s="72">
        <v>5469</v>
      </c>
      <c r="G309" s="72">
        <v>14674</v>
      </c>
      <c r="H309" s="48">
        <f>D309/C309%</f>
        <v>93.81623264601987</v>
      </c>
    </row>
    <row r="310" spans="2:8" ht="12.75" customHeight="1">
      <c r="B310" s="78" t="s">
        <v>52</v>
      </c>
      <c r="C310" s="79">
        <v>39692</v>
      </c>
      <c r="D310" s="79">
        <v>36873</v>
      </c>
      <c r="E310" s="79">
        <v>36467</v>
      </c>
      <c r="F310" s="80">
        <v>4259</v>
      </c>
      <c r="G310" s="80">
        <v>11658</v>
      </c>
      <c r="H310" s="81">
        <f t="shared" si="16"/>
        <v>92.89781316134233</v>
      </c>
    </row>
    <row r="311" spans="2:9" ht="13.5" customHeight="1">
      <c r="B311" s="44"/>
      <c r="C311" s="36"/>
      <c r="D311" s="36"/>
      <c r="E311" s="36"/>
      <c r="F311" s="37"/>
      <c r="G311" s="37"/>
      <c r="H311" s="48"/>
      <c r="I311" s="15"/>
    </row>
    <row r="312" spans="2:8" ht="13.5" customHeight="1" thickBot="1">
      <c r="B312" s="14" t="s">
        <v>28</v>
      </c>
      <c r="H312" s="47"/>
    </row>
    <row r="313" spans="2:8" ht="13.5" customHeight="1" thickTop="1">
      <c r="B313" s="7" t="s">
        <v>1</v>
      </c>
      <c r="C313" s="8" t="s">
        <v>2</v>
      </c>
      <c r="D313" s="8" t="s">
        <v>3</v>
      </c>
      <c r="E313" s="9" t="s">
        <v>4</v>
      </c>
      <c r="F313" s="10" t="s">
        <v>44</v>
      </c>
      <c r="G313" s="10" t="s">
        <v>45</v>
      </c>
      <c r="H313" s="9" t="s">
        <v>10</v>
      </c>
    </row>
    <row r="314" spans="2:8" ht="13.5" customHeight="1">
      <c r="B314" s="64" t="s">
        <v>15</v>
      </c>
      <c r="C314" s="20">
        <v>2399</v>
      </c>
      <c r="D314" s="20">
        <v>2144</v>
      </c>
      <c r="E314" s="19">
        <v>2420</v>
      </c>
      <c r="F314" s="13">
        <v>29</v>
      </c>
      <c r="G314" s="13">
        <v>851</v>
      </c>
      <c r="H314" s="46">
        <f>D314/C314%</f>
        <v>89.37057107127971</v>
      </c>
    </row>
    <row r="315" spans="2:8" ht="13.5" customHeight="1">
      <c r="B315" s="65">
        <v>58</v>
      </c>
      <c r="C315" s="20">
        <v>1970</v>
      </c>
      <c r="D315" s="20">
        <v>1748</v>
      </c>
      <c r="E315" s="19">
        <v>1972</v>
      </c>
      <c r="F315" s="13">
        <v>22</v>
      </c>
      <c r="G315" s="13">
        <v>723</v>
      </c>
      <c r="H315" s="46">
        <f aca="true" t="shared" si="17" ref="H315:H337">D315/C315%</f>
        <v>88.73096446700508</v>
      </c>
    </row>
    <row r="316" spans="2:8" ht="13.5" customHeight="1">
      <c r="B316" s="65">
        <v>59</v>
      </c>
      <c r="C316" s="20">
        <v>1926</v>
      </c>
      <c r="D316" s="20">
        <v>1726</v>
      </c>
      <c r="E316" s="19">
        <v>1907</v>
      </c>
      <c r="F316" s="13">
        <v>17</v>
      </c>
      <c r="G316" s="13">
        <v>723</v>
      </c>
      <c r="H316" s="46">
        <f t="shared" si="17"/>
        <v>89.61578400830737</v>
      </c>
    </row>
    <row r="317" spans="2:8" ht="13.5" customHeight="1">
      <c r="B317" s="65">
        <v>60</v>
      </c>
      <c r="C317" s="20">
        <v>1802</v>
      </c>
      <c r="D317" s="20">
        <v>1624</v>
      </c>
      <c r="E317" s="19">
        <v>1809</v>
      </c>
      <c r="F317" s="13">
        <v>19</v>
      </c>
      <c r="G317" s="13">
        <v>658</v>
      </c>
      <c r="H317" s="46">
        <f t="shared" si="17"/>
        <v>90.12208657047725</v>
      </c>
    </row>
    <row r="318" spans="2:8" ht="13.5" customHeight="1">
      <c r="B318" s="65">
        <v>61</v>
      </c>
      <c r="C318" s="20">
        <v>1750</v>
      </c>
      <c r="D318" s="20">
        <v>1541</v>
      </c>
      <c r="E318" s="19">
        <v>1577</v>
      </c>
      <c r="F318" s="13">
        <v>16</v>
      </c>
      <c r="G318" s="13">
        <v>599</v>
      </c>
      <c r="H318" s="46">
        <f t="shared" si="17"/>
        <v>88.05714285714286</v>
      </c>
    </row>
    <row r="319" spans="2:8" ht="13.5" customHeight="1">
      <c r="B319" s="65">
        <v>62</v>
      </c>
      <c r="C319" s="20">
        <v>1823</v>
      </c>
      <c r="D319" s="20">
        <v>1593</v>
      </c>
      <c r="E319" s="19">
        <v>1608</v>
      </c>
      <c r="F319" s="13">
        <v>14</v>
      </c>
      <c r="G319" s="13">
        <v>554</v>
      </c>
      <c r="H319" s="46">
        <f t="shared" si="17"/>
        <v>87.38343390016456</v>
      </c>
    </row>
    <row r="320" spans="2:8" ht="13.5" customHeight="1">
      <c r="B320" s="65">
        <v>63</v>
      </c>
      <c r="C320" s="20">
        <v>1741</v>
      </c>
      <c r="D320" s="20">
        <v>1505</v>
      </c>
      <c r="E320" s="19">
        <v>1480</v>
      </c>
      <c r="F320" s="13">
        <v>17</v>
      </c>
      <c r="G320" s="13">
        <v>500</v>
      </c>
      <c r="H320" s="46">
        <f t="shared" si="17"/>
        <v>86.44457208500862</v>
      </c>
    </row>
    <row r="321" spans="2:8" ht="13.5" customHeight="1">
      <c r="B321" s="66" t="s">
        <v>11</v>
      </c>
      <c r="C321" s="20">
        <v>1556</v>
      </c>
      <c r="D321" s="20">
        <v>1301</v>
      </c>
      <c r="E321" s="19">
        <v>1329</v>
      </c>
      <c r="F321" s="13">
        <v>10</v>
      </c>
      <c r="G321" s="13">
        <v>438</v>
      </c>
      <c r="H321" s="46">
        <f t="shared" si="17"/>
        <v>83.61182519280206</v>
      </c>
    </row>
    <row r="322" spans="2:8" ht="13.5" customHeight="1">
      <c r="B322" s="64" t="s">
        <v>16</v>
      </c>
      <c r="C322" s="20">
        <v>1548</v>
      </c>
      <c r="D322" s="20">
        <v>1274</v>
      </c>
      <c r="E322" s="19">
        <v>1289</v>
      </c>
      <c r="F322" s="13">
        <v>9</v>
      </c>
      <c r="G322" s="13">
        <v>346</v>
      </c>
      <c r="H322" s="46">
        <f t="shared" si="17"/>
        <v>82.29974160206719</v>
      </c>
    </row>
    <row r="323" spans="2:8" ht="13.5" customHeight="1">
      <c r="B323" s="64" t="s">
        <v>17</v>
      </c>
      <c r="C323" s="20">
        <v>1603</v>
      </c>
      <c r="D323" s="20">
        <v>1354</v>
      </c>
      <c r="E323" s="19">
        <v>1275</v>
      </c>
      <c r="F323" s="13">
        <v>5</v>
      </c>
      <c r="G323" s="13">
        <v>318</v>
      </c>
      <c r="H323" s="46">
        <f t="shared" si="17"/>
        <v>84.46662507797879</v>
      </c>
    </row>
    <row r="324" spans="2:8" ht="13.5" customHeight="1">
      <c r="B324" s="64" t="s">
        <v>18</v>
      </c>
      <c r="C324" s="20">
        <v>1504</v>
      </c>
      <c r="D324" s="20">
        <v>1243</v>
      </c>
      <c r="E324" s="19">
        <v>1188</v>
      </c>
      <c r="F324" s="13">
        <v>7</v>
      </c>
      <c r="G324" s="13">
        <v>317</v>
      </c>
      <c r="H324" s="46">
        <f t="shared" si="17"/>
        <v>82.64627659574468</v>
      </c>
    </row>
    <row r="325" spans="2:8" ht="13.5" customHeight="1">
      <c r="B325" s="64" t="s">
        <v>19</v>
      </c>
      <c r="C325" s="20">
        <v>1611</v>
      </c>
      <c r="D325" s="20">
        <v>1492</v>
      </c>
      <c r="E325" s="19">
        <v>1162</v>
      </c>
      <c r="F325" s="13">
        <v>10</v>
      </c>
      <c r="G325" s="13">
        <v>272</v>
      </c>
      <c r="H325" s="46">
        <f t="shared" si="17"/>
        <v>92.6132836747362</v>
      </c>
    </row>
    <row r="326" spans="2:8" ht="13.5" customHeight="1">
      <c r="B326" s="64" t="s">
        <v>20</v>
      </c>
      <c r="C326" s="20">
        <v>1616</v>
      </c>
      <c r="D326" s="20">
        <v>1480</v>
      </c>
      <c r="E326" s="19">
        <v>1161</v>
      </c>
      <c r="F326" s="13">
        <v>6</v>
      </c>
      <c r="G326" s="13">
        <v>301</v>
      </c>
      <c r="H326" s="46">
        <f t="shared" si="17"/>
        <v>91.58415841584159</v>
      </c>
    </row>
    <row r="327" spans="2:8" ht="13.5" customHeight="1">
      <c r="B327" s="64" t="s">
        <v>21</v>
      </c>
      <c r="C327" s="20">
        <v>1500</v>
      </c>
      <c r="D327" s="20">
        <v>1410</v>
      </c>
      <c r="E327" s="19">
        <v>1160</v>
      </c>
      <c r="F327" s="13">
        <v>16</v>
      </c>
      <c r="G327" s="13">
        <v>264</v>
      </c>
      <c r="H327" s="46">
        <f t="shared" si="17"/>
        <v>94</v>
      </c>
    </row>
    <row r="328" spans="2:8" ht="13.5" customHeight="1">
      <c r="B328" s="64" t="s">
        <v>22</v>
      </c>
      <c r="C328" s="20">
        <v>1483</v>
      </c>
      <c r="D328" s="20">
        <v>1317</v>
      </c>
      <c r="E328" s="19">
        <v>1117</v>
      </c>
      <c r="F328" s="13">
        <v>17</v>
      </c>
      <c r="G328" s="13">
        <v>221</v>
      </c>
      <c r="H328" s="46">
        <f t="shared" si="17"/>
        <v>88.80647336480108</v>
      </c>
    </row>
    <row r="329" spans="2:8" ht="13.5" customHeight="1">
      <c r="B329" s="64" t="s">
        <v>23</v>
      </c>
      <c r="C329" s="20">
        <v>1657</v>
      </c>
      <c r="D329" s="20">
        <v>1472</v>
      </c>
      <c r="E329" s="19">
        <v>1448</v>
      </c>
      <c r="F329" s="13">
        <v>16</v>
      </c>
      <c r="G329" s="13">
        <v>401</v>
      </c>
      <c r="H329" s="46">
        <f t="shared" si="17"/>
        <v>88.8352444176222</v>
      </c>
    </row>
    <row r="330" spans="2:8" ht="13.5" customHeight="1">
      <c r="B330" s="65">
        <v>10</v>
      </c>
      <c r="C330" s="20">
        <v>1873</v>
      </c>
      <c r="D330" s="20">
        <v>1652</v>
      </c>
      <c r="E330" s="19">
        <v>1512</v>
      </c>
      <c r="F330" s="13">
        <v>18</v>
      </c>
      <c r="G330" s="13">
        <v>455</v>
      </c>
      <c r="H330" s="46">
        <f t="shared" si="17"/>
        <v>88.20074746396156</v>
      </c>
    </row>
    <row r="331" spans="2:8" ht="13.5" customHeight="1">
      <c r="B331" s="65">
        <v>11</v>
      </c>
      <c r="C331" s="20">
        <v>1857</v>
      </c>
      <c r="D331" s="20">
        <v>1369</v>
      </c>
      <c r="E331" s="19">
        <v>1392</v>
      </c>
      <c r="F331" s="13">
        <v>12</v>
      </c>
      <c r="G331" s="13">
        <v>426</v>
      </c>
      <c r="H331" s="46">
        <f t="shared" si="17"/>
        <v>73.72105546580507</v>
      </c>
    </row>
    <row r="332" spans="2:8" ht="13.5" customHeight="1">
      <c r="B332" s="65">
        <v>12</v>
      </c>
      <c r="C332" s="20">
        <v>2260</v>
      </c>
      <c r="D332" s="20">
        <v>1540</v>
      </c>
      <c r="E332" s="19">
        <v>1486</v>
      </c>
      <c r="F332" s="13">
        <v>15</v>
      </c>
      <c r="G332" s="13">
        <v>296</v>
      </c>
      <c r="H332" s="46">
        <f t="shared" si="17"/>
        <v>68.14159292035397</v>
      </c>
    </row>
    <row r="333" spans="2:8" ht="13.5" customHeight="1">
      <c r="B333" s="65">
        <v>13</v>
      </c>
      <c r="C333" s="20">
        <v>2228</v>
      </c>
      <c r="D333" s="20">
        <v>1404</v>
      </c>
      <c r="E333" s="19">
        <v>1277</v>
      </c>
      <c r="F333" s="13">
        <v>15</v>
      </c>
      <c r="G333" s="13">
        <v>255</v>
      </c>
      <c r="H333" s="46">
        <f t="shared" si="17"/>
        <v>63.016157989228006</v>
      </c>
    </row>
    <row r="334" spans="2:8" ht="13.5" customHeight="1">
      <c r="B334" s="65">
        <v>14</v>
      </c>
      <c r="C334" s="18">
        <v>2357</v>
      </c>
      <c r="D334" s="18">
        <v>1468</v>
      </c>
      <c r="E334" s="18">
        <v>1355</v>
      </c>
      <c r="F334" s="40">
        <v>11</v>
      </c>
      <c r="G334" s="13">
        <v>230</v>
      </c>
      <c r="H334" s="46">
        <f t="shared" si="17"/>
        <v>62.28256257955027</v>
      </c>
    </row>
    <row r="335" spans="2:8" ht="13.5" customHeight="1">
      <c r="B335" s="67">
        <v>15</v>
      </c>
      <c r="C335" s="51">
        <v>2472</v>
      </c>
      <c r="D335" s="51">
        <v>1569</v>
      </c>
      <c r="E335" s="51">
        <v>1342</v>
      </c>
      <c r="F335" s="40">
        <v>8</v>
      </c>
      <c r="G335" s="13">
        <v>242</v>
      </c>
      <c r="H335" s="46">
        <f t="shared" si="17"/>
        <v>63.47087378640777</v>
      </c>
    </row>
    <row r="336" spans="2:8" s="15" customFormat="1" ht="13.5" customHeight="1">
      <c r="B336" s="67">
        <v>16</v>
      </c>
      <c r="C336" s="51">
        <v>2176</v>
      </c>
      <c r="D336" s="52">
        <v>1403</v>
      </c>
      <c r="E336" s="51">
        <v>1107</v>
      </c>
      <c r="F336" s="40">
        <v>8</v>
      </c>
      <c r="G336" s="23">
        <v>151</v>
      </c>
      <c r="H336" s="46">
        <f t="shared" si="17"/>
        <v>64.47610294117646</v>
      </c>
    </row>
    <row r="337" spans="2:8" s="15" customFormat="1" ht="13.5" customHeight="1">
      <c r="B337" s="65">
        <v>17</v>
      </c>
      <c r="C337" s="51">
        <v>2076</v>
      </c>
      <c r="D337" s="51">
        <v>1443</v>
      </c>
      <c r="E337" s="51">
        <v>1074</v>
      </c>
      <c r="F337" s="40">
        <v>12</v>
      </c>
      <c r="G337" s="40">
        <v>142</v>
      </c>
      <c r="H337" s="46">
        <f t="shared" si="17"/>
        <v>69.5086705202312</v>
      </c>
    </row>
    <row r="338" spans="2:8" s="15" customFormat="1" ht="13.5" customHeight="1">
      <c r="B338" s="65">
        <v>18</v>
      </c>
      <c r="C338" s="51">
        <v>1948</v>
      </c>
      <c r="D338" s="51">
        <v>1460</v>
      </c>
      <c r="E338" s="51">
        <v>1058</v>
      </c>
      <c r="F338" s="40">
        <v>5</v>
      </c>
      <c r="G338" s="40">
        <v>106</v>
      </c>
      <c r="H338" s="46">
        <f aca="true" t="shared" si="18" ref="H338:H344">D338/C338%</f>
        <v>74.94866529774127</v>
      </c>
    </row>
    <row r="339" spans="2:8" ht="13.5" customHeight="1">
      <c r="B339" s="64" t="s">
        <v>24</v>
      </c>
      <c r="C339" s="56">
        <v>1766</v>
      </c>
      <c r="D339" s="56">
        <v>1394</v>
      </c>
      <c r="E339" s="56">
        <v>1013</v>
      </c>
      <c r="F339" s="40">
        <v>5</v>
      </c>
      <c r="G339" s="40">
        <v>121</v>
      </c>
      <c r="H339" s="46">
        <f t="shared" si="18"/>
        <v>78.93544733861835</v>
      </c>
    </row>
    <row r="340" spans="2:8" ht="13.5" customHeight="1">
      <c r="B340" s="64" t="s">
        <v>25</v>
      </c>
      <c r="C340" s="56">
        <v>1582</v>
      </c>
      <c r="D340" s="56">
        <v>1326</v>
      </c>
      <c r="E340" s="56">
        <v>951</v>
      </c>
      <c r="F340" s="40">
        <v>5</v>
      </c>
      <c r="G340" s="40">
        <v>127</v>
      </c>
      <c r="H340" s="46">
        <f t="shared" si="18"/>
        <v>83.81795195954489</v>
      </c>
    </row>
    <row r="341" spans="2:8" ht="13.5" customHeight="1">
      <c r="B341" s="64" t="s">
        <v>39</v>
      </c>
      <c r="C341" s="56">
        <v>1402</v>
      </c>
      <c r="D341" s="56">
        <v>1163</v>
      </c>
      <c r="E341" s="56">
        <v>918</v>
      </c>
      <c r="F341" s="72">
        <v>10</v>
      </c>
      <c r="G341" s="72">
        <v>120</v>
      </c>
      <c r="H341" s="46">
        <f t="shared" si="18"/>
        <v>82.95292439372325</v>
      </c>
    </row>
    <row r="342" spans="2:8" ht="13.5" customHeight="1">
      <c r="B342" s="64" t="s">
        <v>43</v>
      </c>
      <c r="C342" s="56">
        <v>1289</v>
      </c>
      <c r="D342" s="56">
        <v>1063</v>
      </c>
      <c r="E342" s="56">
        <v>803</v>
      </c>
      <c r="F342" s="72">
        <v>1</v>
      </c>
      <c r="G342" s="72">
        <v>110</v>
      </c>
      <c r="H342" s="48">
        <f t="shared" si="18"/>
        <v>82.46702870442203</v>
      </c>
    </row>
    <row r="343" spans="2:8" ht="13.5" customHeight="1">
      <c r="B343" s="64" t="s">
        <v>46</v>
      </c>
      <c r="C343" s="56">
        <v>1185</v>
      </c>
      <c r="D343" s="56">
        <v>993</v>
      </c>
      <c r="E343" s="56">
        <v>768</v>
      </c>
      <c r="F343" s="72">
        <v>2</v>
      </c>
      <c r="G343" s="72">
        <v>69</v>
      </c>
      <c r="H343" s="48">
        <f>D343/C343%</f>
        <v>83.79746835443038</v>
      </c>
    </row>
    <row r="344" spans="2:8" ht="13.5" customHeight="1">
      <c r="B344" s="78" t="s">
        <v>52</v>
      </c>
      <c r="C344" s="79">
        <v>1240</v>
      </c>
      <c r="D344" s="79">
        <v>1097</v>
      </c>
      <c r="E344" s="79">
        <v>858</v>
      </c>
      <c r="F344" s="80">
        <v>8</v>
      </c>
      <c r="G344" s="80">
        <v>122</v>
      </c>
      <c r="H344" s="81">
        <f t="shared" si="18"/>
        <v>88.46774193548387</v>
      </c>
    </row>
    <row r="345" spans="2:8" s="15" customFormat="1" ht="13.5" customHeight="1">
      <c r="B345" s="44"/>
      <c r="C345" s="52"/>
      <c r="D345" s="52"/>
      <c r="E345" s="52"/>
      <c r="F345" s="23"/>
      <c r="G345" s="23"/>
      <c r="H345" s="48"/>
    </row>
    <row r="346" spans="2:8" ht="13.5" customHeight="1" thickBot="1">
      <c r="B346" s="14" t="s">
        <v>29</v>
      </c>
      <c r="C346" s="22"/>
      <c r="E346" s="15"/>
      <c r="H346" s="47"/>
    </row>
    <row r="347" spans="2:8" ht="13.5" customHeight="1" thickTop="1">
      <c r="B347" s="7" t="s">
        <v>1</v>
      </c>
      <c r="C347" s="8" t="s">
        <v>2</v>
      </c>
      <c r="D347" s="8" t="s">
        <v>3</v>
      </c>
      <c r="E347" s="9" t="s">
        <v>4</v>
      </c>
      <c r="F347" s="10" t="s">
        <v>44</v>
      </c>
      <c r="G347" s="10" t="s">
        <v>45</v>
      </c>
      <c r="H347" s="9" t="s">
        <v>10</v>
      </c>
    </row>
    <row r="348" spans="2:8" ht="13.5" customHeight="1">
      <c r="B348" s="64" t="s">
        <v>15</v>
      </c>
      <c r="C348" s="20">
        <v>2645</v>
      </c>
      <c r="D348" s="20">
        <v>2057</v>
      </c>
      <c r="E348" s="19">
        <v>1328</v>
      </c>
      <c r="F348" s="13">
        <v>20</v>
      </c>
      <c r="G348" s="13">
        <v>490</v>
      </c>
      <c r="H348" s="46">
        <f>D348/C348%</f>
        <v>77.76937618147448</v>
      </c>
    </row>
    <row r="349" spans="2:8" ht="13.5" customHeight="1">
      <c r="B349" s="65">
        <v>58</v>
      </c>
      <c r="C349" s="20">
        <v>2464</v>
      </c>
      <c r="D349" s="20">
        <v>1897</v>
      </c>
      <c r="E349" s="19">
        <v>1243</v>
      </c>
      <c r="F349" s="13">
        <v>16</v>
      </c>
      <c r="G349" s="13">
        <v>448</v>
      </c>
      <c r="H349" s="46">
        <f aca="true" t="shared" si="19" ref="H349:H371">D349/C349%</f>
        <v>76.98863636363636</v>
      </c>
    </row>
    <row r="350" spans="2:8" ht="13.5" customHeight="1">
      <c r="B350" s="65">
        <v>59</v>
      </c>
      <c r="C350" s="20">
        <v>2369</v>
      </c>
      <c r="D350" s="20">
        <v>1877</v>
      </c>
      <c r="E350" s="19">
        <v>1176</v>
      </c>
      <c r="F350" s="13">
        <v>23</v>
      </c>
      <c r="G350" s="13">
        <v>422</v>
      </c>
      <c r="H350" s="46">
        <f t="shared" si="19"/>
        <v>79.23174335162516</v>
      </c>
    </row>
    <row r="351" spans="2:8" ht="13.5" customHeight="1">
      <c r="B351" s="65">
        <v>60</v>
      </c>
      <c r="C351" s="20">
        <v>2645</v>
      </c>
      <c r="D351" s="20">
        <v>2177</v>
      </c>
      <c r="E351" s="19">
        <v>1334</v>
      </c>
      <c r="F351" s="13">
        <v>8</v>
      </c>
      <c r="G351" s="13">
        <v>497</v>
      </c>
      <c r="H351" s="46">
        <f t="shared" si="19"/>
        <v>82.3062381852552</v>
      </c>
    </row>
    <row r="352" spans="2:8" ht="13.5" customHeight="1">
      <c r="B352" s="65">
        <v>61</v>
      </c>
      <c r="C352" s="20">
        <v>2291</v>
      </c>
      <c r="D352" s="20">
        <v>1796</v>
      </c>
      <c r="E352" s="19">
        <v>1105</v>
      </c>
      <c r="F352" s="13">
        <v>17</v>
      </c>
      <c r="G352" s="13">
        <v>439</v>
      </c>
      <c r="H352" s="46">
        <f t="shared" si="19"/>
        <v>78.39371453513749</v>
      </c>
    </row>
    <row r="353" spans="2:8" ht="13.5" customHeight="1">
      <c r="B353" s="65">
        <v>62</v>
      </c>
      <c r="C353" s="20">
        <v>2404</v>
      </c>
      <c r="D353" s="20">
        <v>1824</v>
      </c>
      <c r="E353" s="19">
        <v>1046</v>
      </c>
      <c r="F353" s="13">
        <v>8</v>
      </c>
      <c r="G353" s="13">
        <v>374</v>
      </c>
      <c r="H353" s="46">
        <f t="shared" si="19"/>
        <v>75.87354409317804</v>
      </c>
    </row>
    <row r="354" spans="2:8" ht="13.5" customHeight="1">
      <c r="B354" s="65">
        <v>63</v>
      </c>
      <c r="C354" s="20">
        <v>2867</v>
      </c>
      <c r="D354" s="20">
        <v>2135</v>
      </c>
      <c r="E354" s="19">
        <v>1174</v>
      </c>
      <c r="F354" s="13">
        <v>9</v>
      </c>
      <c r="G354" s="13">
        <v>394</v>
      </c>
      <c r="H354" s="46">
        <f t="shared" si="19"/>
        <v>74.46808510638297</v>
      </c>
    </row>
    <row r="355" spans="2:8" ht="13.5" customHeight="1">
      <c r="B355" s="66" t="s">
        <v>11</v>
      </c>
      <c r="C355" s="20">
        <v>2759</v>
      </c>
      <c r="D355" s="20">
        <v>1939</v>
      </c>
      <c r="E355" s="19">
        <v>1097</v>
      </c>
      <c r="F355" s="13">
        <v>2</v>
      </c>
      <c r="G355" s="13">
        <v>373</v>
      </c>
      <c r="H355" s="46">
        <f t="shared" si="19"/>
        <v>70.27908662558899</v>
      </c>
    </row>
    <row r="356" spans="2:8" ht="13.5" customHeight="1">
      <c r="B356" s="64" t="s">
        <v>16</v>
      </c>
      <c r="C356" s="20">
        <v>2730</v>
      </c>
      <c r="D356" s="20">
        <v>1929</v>
      </c>
      <c r="E356" s="19">
        <v>1143</v>
      </c>
      <c r="F356" s="13">
        <v>9</v>
      </c>
      <c r="G356" s="13">
        <v>341</v>
      </c>
      <c r="H356" s="46">
        <f t="shared" si="19"/>
        <v>70.65934065934066</v>
      </c>
    </row>
    <row r="357" spans="2:8" ht="13.5" customHeight="1">
      <c r="B357" s="64" t="s">
        <v>17</v>
      </c>
      <c r="C357" s="20">
        <v>3176</v>
      </c>
      <c r="D357" s="20">
        <v>2224</v>
      </c>
      <c r="E357" s="19">
        <v>1116</v>
      </c>
      <c r="F357" s="13">
        <v>7</v>
      </c>
      <c r="G357" s="13">
        <v>315</v>
      </c>
      <c r="H357" s="46">
        <f t="shared" si="19"/>
        <v>70.02518891687657</v>
      </c>
    </row>
    <row r="358" spans="2:8" ht="13.5" customHeight="1">
      <c r="B358" s="64" t="s">
        <v>18</v>
      </c>
      <c r="C358" s="20">
        <v>3505</v>
      </c>
      <c r="D358" s="20">
        <v>2624</v>
      </c>
      <c r="E358" s="19">
        <v>1288</v>
      </c>
      <c r="F358" s="13">
        <v>2</v>
      </c>
      <c r="G358" s="13">
        <v>320</v>
      </c>
      <c r="H358" s="46">
        <f t="shared" si="19"/>
        <v>74.86447931526392</v>
      </c>
    </row>
    <row r="359" spans="2:8" ht="13.5" customHeight="1">
      <c r="B359" s="64" t="s">
        <v>19</v>
      </c>
      <c r="C359" s="20">
        <v>3581</v>
      </c>
      <c r="D359" s="20">
        <v>3123</v>
      </c>
      <c r="E359" s="19">
        <v>1344</v>
      </c>
      <c r="F359" s="13">
        <v>13</v>
      </c>
      <c r="G359" s="13">
        <v>304</v>
      </c>
      <c r="H359" s="46">
        <f t="shared" si="19"/>
        <v>87.21027645908964</v>
      </c>
    </row>
    <row r="360" spans="2:8" ht="13.5" customHeight="1">
      <c r="B360" s="64" t="s">
        <v>20</v>
      </c>
      <c r="C360" s="20">
        <v>3580</v>
      </c>
      <c r="D360" s="20">
        <v>3282</v>
      </c>
      <c r="E360" s="19">
        <v>1412</v>
      </c>
      <c r="F360" s="13">
        <v>9</v>
      </c>
      <c r="G360" s="13">
        <v>296</v>
      </c>
      <c r="H360" s="46">
        <f t="shared" si="19"/>
        <v>91.67597765363129</v>
      </c>
    </row>
    <row r="361" spans="2:8" ht="13.5" customHeight="1">
      <c r="B361" s="64" t="s">
        <v>21</v>
      </c>
      <c r="C361" s="20">
        <v>3644</v>
      </c>
      <c r="D361" s="20">
        <v>3232</v>
      </c>
      <c r="E361" s="19">
        <v>1464</v>
      </c>
      <c r="F361" s="13">
        <v>13</v>
      </c>
      <c r="G361" s="13">
        <v>321</v>
      </c>
      <c r="H361" s="46">
        <f t="shared" si="19"/>
        <v>88.69374313940725</v>
      </c>
    </row>
    <row r="362" spans="2:8" ht="13.5" customHeight="1">
      <c r="B362" s="64" t="s">
        <v>22</v>
      </c>
      <c r="C362" s="20">
        <v>4025</v>
      </c>
      <c r="D362" s="20">
        <v>3438</v>
      </c>
      <c r="E362" s="19">
        <v>1675</v>
      </c>
      <c r="F362" s="13">
        <v>17</v>
      </c>
      <c r="G362" s="13">
        <v>330</v>
      </c>
      <c r="H362" s="46">
        <f t="shared" si="19"/>
        <v>85.41614906832298</v>
      </c>
    </row>
    <row r="363" spans="2:8" ht="13.5" customHeight="1">
      <c r="B363" s="64" t="s">
        <v>23</v>
      </c>
      <c r="C363" s="20">
        <v>4398</v>
      </c>
      <c r="D363" s="20">
        <v>3786</v>
      </c>
      <c r="E363" s="19">
        <v>1854</v>
      </c>
      <c r="F363" s="13">
        <v>11</v>
      </c>
      <c r="G363" s="13">
        <v>353</v>
      </c>
      <c r="H363" s="46">
        <f t="shared" si="19"/>
        <v>86.08458390177354</v>
      </c>
    </row>
    <row r="364" spans="2:8" ht="13.5" customHeight="1">
      <c r="B364" s="65">
        <v>10</v>
      </c>
      <c r="C364" s="20">
        <v>4251</v>
      </c>
      <c r="D364" s="20">
        <v>3498</v>
      </c>
      <c r="E364" s="19">
        <v>1890</v>
      </c>
      <c r="F364" s="13">
        <v>17</v>
      </c>
      <c r="G364" s="13">
        <v>301</v>
      </c>
      <c r="H364" s="46">
        <f t="shared" si="19"/>
        <v>82.28652081863092</v>
      </c>
    </row>
    <row r="365" spans="2:8" ht="13.5" customHeight="1">
      <c r="B365" s="65">
        <v>11</v>
      </c>
      <c r="C365" s="20">
        <v>5346</v>
      </c>
      <c r="D365" s="20">
        <v>3388</v>
      </c>
      <c r="E365" s="19">
        <v>1926</v>
      </c>
      <c r="F365" s="13">
        <v>10</v>
      </c>
      <c r="G365" s="13">
        <v>314</v>
      </c>
      <c r="H365" s="46">
        <f t="shared" si="19"/>
        <v>63.37448559670782</v>
      </c>
    </row>
    <row r="366" spans="2:8" ht="13.5" customHeight="1">
      <c r="B366" s="65">
        <v>12</v>
      </c>
      <c r="C366" s="20">
        <v>7412</v>
      </c>
      <c r="D366" s="20">
        <v>3602</v>
      </c>
      <c r="E366" s="19">
        <v>2286</v>
      </c>
      <c r="F366" s="13">
        <v>15</v>
      </c>
      <c r="G366" s="13">
        <v>344</v>
      </c>
      <c r="H366" s="46">
        <f t="shared" si="19"/>
        <v>48.5968699406368</v>
      </c>
    </row>
    <row r="367" spans="2:8" ht="13.5" customHeight="1">
      <c r="B367" s="65">
        <v>13</v>
      </c>
      <c r="C367" s="20">
        <v>9326</v>
      </c>
      <c r="D367" s="20">
        <v>3887</v>
      </c>
      <c r="E367" s="19">
        <v>2236</v>
      </c>
      <c r="F367" s="13">
        <v>16</v>
      </c>
      <c r="G367" s="13">
        <v>321</v>
      </c>
      <c r="H367" s="46">
        <f t="shared" si="19"/>
        <v>41.67917649581814</v>
      </c>
    </row>
    <row r="368" spans="2:8" ht="13.5" customHeight="1">
      <c r="B368" s="65">
        <v>14</v>
      </c>
      <c r="C368" s="18">
        <v>9476</v>
      </c>
      <c r="D368" s="18">
        <v>3367</v>
      </c>
      <c r="E368" s="18">
        <v>2130</v>
      </c>
      <c r="F368" s="40">
        <v>10</v>
      </c>
      <c r="G368" s="13">
        <v>256</v>
      </c>
      <c r="H368" s="46">
        <f t="shared" si="19"/>
        <v>35.53186998733643</v>
      </c>
    </row>
    <row r="369" spans="2:8" ht="13.5" customHeight="1">
      <c r="B369" s="67">
        <v>15</v>
      </c>
      <c r="C369" s="51">
        <v>10029</v>
      </c>
      <c r="D369" s="51">
        <v>3893</v>
      </c>
      <c r="E369" s="51">
        <v>2273</v>
      </c>
      <c r="F369" s="40">
        <v>12</v>
      </c>
      <c r="G369" s="13">
        <v>331</v>
      </c>
      <c r="H369" s="46">
        <f t="shared" si="19"/>
        <v>38.81742945458171</v>
      </c>
    </row>
    <row r="370" spans="2:8" s="15" customFormat="1" ht="13.5" customHeight="1">
      <c r="B370" s="67">
        <v>16</v>
      </c>
      <c r="C370" s="51">
        <v>9184</v>
      </c>
      <c r="D370" s="52">
        <v>3656</v>
      </c>
      <c r="E370" s="51">
        <v>2225</v>
      </c>
      <c r="F370" s="40">
        <v>15</v>
      </c>
      <c r="G370" s="23">
        <v>253</v>
      </c>
      <c r="H370" s="46">
        <f t="shared" si="19"/>
        <v>39.80836236933798</v>
      </c>
    </row>
    <row r="371" spans="2:8" s="15" customFormat="1" ht="13.5" customHeight="1">
      <c r="B371" s="65">
        <v>17</v>
      </c>
      <c r="C371" s="51">
        <v>8751</v>
      </c>
      <c r="D371" s="51">
        <v>3797</v>
      </c>
      <c r="E371" s="51">
        <v>2286</v>
      </c>
      <c r="F371" s="40">
        <v>13</v>
      </c>
      <c r="G371" s="40">
        <v>282</v>
      </c>
      <c r="H371" s="46">
        <f t="shared" si="19"/>
        <v>43.38932693406468</v>
      </c>
    </row>
    <row r="372" spans="2:8" s="15" customFormat="1" ht="13.5" customHeight="1">
      <c r="B372" s="65">
        <v>18</v>
      </c>
      <c r="C372" s="51">
        <v>8326</v>
      </c>
      <c r="D372" s="51">
        <v>3779</v>
      </c>
      <c r="E372" s="51">
        <v>2254</v>
      </c>
      <c r="F372" s="40">
        <v>11</v>
      </c>
      <c r="G372" s="40">
        <v>242</v>
      </c>
      <c r="H372" s="46">
        <f aca="true" t="shared" si="20" ref="H372:H378">D372/C372%</f>
        <v>45.38794138842181</v>
      </c>
    </row>
    <row r="373" spans="2:8" ht="13.5" customHeight="1">
      <c r="B373" s="64" t="s">
        <v>24</v>
      </c>
      <c r="C373" s="56">
        <v>7664</v>
      </c>
      <c r="D373" s="56">
        <v>3542</v>
      </c>
      <c r="E373" s="56">
        <v>2240</v>
      </c>
      <c r="F373" s="40">
        <v>4</v>
      </c>
      <c r="G373" s="40">
        <v>262</v>
      </c>
      <c r="H373" s="46">
        <f t="shared" si="20"/>
        <v>46.2160751565762</v>
      </c>
    </row>
    <row r="374" spans="2:8" ht="13.5" customHeight="1">
      <c r="B374" s="64" t="s">
        <v>25</v>
      </c>
      <c r="C374" s="56">
        <v>7111</v>
      </c>
      <c r="D374" s="56">
        <v>3555</v>
      </c>
      <c r="E374" s="56">
        <v>2219</v>
      </c>
      <c r="F374" s="40">
        <v>13</v>
      </c>
      <c r="G374" s="40">
        <v>275</v>
      </c>
      <c r="H374" s="46">
        <f t="shared" si="20"/>
        <v>49.992968640135004</v>
      </c>
    </row>
    <row r="375" spans="2:8" ht="13.5" customHeight="1">
      <c r="B375" s="64" t="s">
        <v>39</v>
      </c>
      <c r="C375" s="56">
        <v>6688</v>
      </c>
      <c r="D375" s="56">
        <v>3563</v>
      </c>
      <c r="E375" s="56">
        <v>2129</v>
      </c>
      <c r="F375" s="72">
        <v>7</v>
      </c>
      <c r="G375" s="72">
        <v>281</v>
      </c>
      <c r="H375" s="46">
        <f t="shared" si="20"/>
        <v>53.27452153110048</v>
      </c>
    </row>
    <row r="376" spans="2:8" ht="13.5" customHeight="1">
      <c r="B376" s="64" t="s">
        <v>43</v>
      </c>
      <c r="C376" s="56">
        <v>7027</v>
      </c>
      <c r="D376" s="56">
        <v>3637</v>
      </c>
      <c r="E376" s="56">
        <v>2189</v>
      </c>
      <c r="F376" s="72">
        <v>9</v>
      </c>
      <c r="G376" s="72">
        <v>318</v>
      </c>
      <c r="H376" s="48">
        <f t="shared" si="20"/>
        <v>51.75750675964139</v>
      </c>
    </row>
    <row r="377" spans="2:8" ht="13.5" customHeight="1">
      <c r="B377" s="64" t="s">
        <v>46</v>
      </c>
      <c r="C377" s="56">
        <v>6870</v>
      </c>
      <c r="D377" s="56">
        <v>3550</v>
      </c>
      <c r="E377" s="56">
        <v>2217</v>
      </c>
      <c r="F377" s="72">
        <v>3</v>
      </c>
      <c r="G377" s="72">
        <v>277</v>
      </c>
      <c r="H377" s="48">
        <f>D377/C377%</f>
        <v>51.67394468704512</v>
      </c>
    </row>
    <row r="378" spans="2:8" ht="13.5" customHeight="1">
      <c r="B378" s="78" t="s">
        <v>52</v>
      </c>
      <c r="C378" s="79">
        <v>7263</v>
      </c>
      <c r="D378" s="79">
        <v>3946</v>
      </c>
      <c r="E378" s="79">
        <v>2451</v>
      </c>
      <c r="F378" s="80">
        <v>13</v>
      </c>
      <c r="G378" s="80">
        <v>333</v>
      </c>
      <c r="H378" s="81">
        <f t="shared" si="20"/>
        <v>54.330166597824594</v>
      </c>
    </row>
    <row r="379" spans="2:8" s="15" customFormat="1" ht="13.5" customHeight="1">
      <c r="B379" s="44"/>
      <c r="C379" s="52"/>
      <c r="D379" s="52"/>
      <c r="E379" s="52"/>
      <c r="F379" s="23"/>
      <c r="G379" s="23"/>
      <c r="H379" s="48"/>
    </row>
    <row r="380" spans="2:8" ht="13.5" customHeight="1" thickBot="1">
      <c r="B380" s="14" t="s">
        <v>30</v>
      </c>
      <c r="H380" s="47"/>
    </row>
    <row r="381" spans="2:8" ht="13.5" customHeight="1" thickTop="1">
      <c r="B381" s="7" t="s">
        <v>1</v>
      </c>
      <c r="C381" s="8" t="s">
        <v>2</v>
      </c>
      <c r="D381" s="8" t="s">
        <v>3</v>
      </c>
      <c r="E381" s="9" t="s">
        <v>4</v>
      </c>
      <c r="F381" s="10" t="s">
        <v>44</v>
      </c>
      <c r="G381" s="10" t="s">
        <v>45</v>
      </c>
      <c r="H381" s="9" t="s">
        <v>10</v>
      </c>
    </row>
    <row r="382" spans="2:8" ht="13.5" customHeight="1">
      <c r="B382" s="64" t="s">
        <v>15</v>
      </c>
      <c r="C382" s="20">
        <v>2291</v>
      </c>
      <c r="D382" s="20">
        <v>1964</v>
      </c>
      <c r="E382" s="19">
        <v>997</v>
      </c>
      <c r="F382" s="13">
        <v>130</v>
      </c>
      <c r="G382" s="13">
        <v>211</v>
      </c>
      <c r="H382" s="46">
        <f>D382/C382%</f>
        <v>85.72675687472719</v>
      </c>
    </row>
    <row r="383" spans="2:8" ht="13.5" customHeight="1">
      <c r="B383" s="65">
        <v>58</v>
      </c>
      <c r="C383" s="20">
        <v>2102</v>
      </c>
      <c r="D383" s="20">
        <v>1875</v>
      </c>
      <c r="E383" s="19">
        <v>1021</v>
      </c>
      <c r="F383" s="13">
        <v>134</v>
      </c>
      <c r="G383" s="13">
        <v>177</v>
      </c>
      <c r="H383" s="46">
        <f aca="true" t="shared" si="21" ref="H383:H405">D383/C383%</f>
        <v>89.20076117982873</v>
      </c>
    </row>
    <row r="384" spans="2:8" ht="13.5" customHeight="1">
      <c r="B384" s="65">
        <v>59</v>
      </c>
      <c r="C384" s="20">
        <v>1980</v>
      </c>
      <c r="D384" s="20">
        <v>1773</v>
      </c>
      <c r="E384" s="19">
        <v>1009</v>
      </c>
      <c r="F384" s="13">
        <v>146</v>
      </c>
      <c r="G384" s="13">
        <v>179</v>
      </c>
      <c r="H384" s="46">
        <f t="shared" si="21"/>
        <v>89.54545454545455</v>
      </c>
    </row>
    <row r="385" spans="2:8" ht="13.5" customHeight="1">
      <c r="B385" s="65">
        <v>60</v>
      </c>
      <c r="C385" s="20">
        <v>2028</v>
      </c>
      <c r="D385" s="20">
        <v>1806</v>
      </c>
      <c r="E385" s="19">
        <v>849</v>
      </c>
      <c r="F385" s="13">
        <v>147</v>
      </c>
      <c r="G385" s="13">
        <v>135</v>
      </c>
      <c r="H385" s="46">
        <f t="shared" si="21"/>
        <v>89.05325443786981</v>
      </c>
    </row>
    <row r="386" spans="2:8" ht="13.5" customHeight="1">
      <c r="B386" s="65">
        <v>61</v>
      </c>
      <c r="C386" s="20">
        <v>1776</v>
      </c>
      <c r="D386" s="20">
        <v>1557</v>
      </c>
      <c r="E386" s="19">
        <v>896</v>
      </c>
      <c r="F386" s="13">
        <v>147</v>
      </c>
      <c r="G386" s="13">
        <v>174</v>
      </c>
      <c r="H386" s="46">
        <f t="shared" si="21"/>
        <v>87.6689189189189</v>
      </c>
    </row>
    <row r="387" spans="2:8" ht="13.5" customHeight="1">
      <c r="B387" s="65">
        <v>62</v>
      </c>
      <c r="C387" s="20">
        <v>1814</v>
      </c>
      <c r="D387" s="20">
        <v>1598</v>
      </c>
      <c r="E387" s="19">
        <v>836</v>
      </c>
      <c r="F387" s="13">
        <v>153</v>
      </c>
      <c r="G387" s="13">
        <v>115</v>
      </c>
      <c r="H387" s="46">
        <f t="shared" si="21"/>
        <v>88.09261300992281</v>
      </c>
    </row>
    <row r="388" spans="2:8" ht="13.5" customHeight="1">
      <c r="B388" s="65">
        <v>63</v>
      </c>
      <c r="C388" s="20">
        <v>1629</v>
      </c>
      <c r="D388" s="20">
        <v>1430</v>
      </c>
      <c r="E388" s="19">
        <v>745</v>
      </c>
      <c r="F388" s="13">
        <v>143</v>
      </c>
      <c r="G388" s="13">
        <v>120</v>
      </c>
      <c r="H388" s="46">
        <f t="shared" si="21"/>
        <v>87.78391651319829</v>
      </c>
    </row>
    <row r="389" spans="2:8" ht="13.5" customHeight="1">
      <c r="B389" s="66" t="s">
        <v>11</v>
      </c>
      <c r="C389" s="20">
        <v>1449</v>
      </c>
      <c r="D389" s="20">
        <v>1230</v>
      </c>
      <c r="E389" s="19">
        <v>640</v>
      </c>
      <c r="F389" s="13">
        <v>122</v>
      </c>
      <c r="G389" s="13">
        <v>97</v>
      </c>
      <c r="H389" s="46">
        <f t="shared" si="21"/>
        <v>84.88612836438924</v>
      </c>
    </row>
    <row r="390" spans="2:8" ht="13.5" customHeight="1">
      <c r="B390" s="64" t="s">
        <v>16</v>
      </c>
      <c r="C390" s="20">
        <v>1491</v>
      </c>
      <c r="D390" s="20">
        <v>1229</v>
      </c>
      <c r="E390" s="19">
        <v>614</v>
      </c>
      <c r="F390" s="13">
        <v>109</v>
      </c>
      <c r="G390" s="13">
        <v>87</v>
      </c>
      <c r="H390" s="46">
        <f t="shared" si="21"/>
        <v>82.4279007377599</v>
      </c>
    </row>
    <row r="391" spans="2:8" ht="13.5" customHeight="1">
      <c r="B391" s="64" t="s">
        <v>17</v>
      </c>
      <c r="C391" s="20">
        <v>1348</v>
      </c>
      <c r="D391" s="20">
        <v>1140</v>
      </c>
      <c r="E391" s="19">
        <v>593</v>
      </c>
      <c r="F391" s="13">
        <v>99</v>
      </c>
      <c r="G391" s="13">
        <v>80</v>
      </c>
      <c r="H391" s="46">
        <f t="shared" si="21"/>
        <v>84.56973293768546</v>
      </c>
    </row>
    <row r="392" spans="2:8" ht="13.5" customHeight="1">
      <c r="B392" s="64" t="s">
        <v>18</v>
      </c>
      <c r="C392" s="20">
        <v>1418</v>
      </c>
      <c r="D392" s="20">
        <v>1157</v>
      </c>
      <c r="E392" s="19">
        <v>566</v>
      </c>
      <c r="F392" s="13">
        <v>96</v>
      </c>
      <c r="G392" s="13">
        <v>85</v>
      </c>
      <c r="H392" s="46">
        <f t="shared" si="21"/>
        <v>81.59379407616362</v>
      </c>
    </row>
    <row r="393" spans="2:8" ht="13.5" customHeight="1">
      <c r="B393" s="64" t="s">
        <v>19</v>
      </c>
      <c r="C393" s="20">
        <v>1754</v>
      </c>
      <c r="D393" s="20">
        <v>1655</v>
      </c>
      <c r="E393" s="19">
        <v>721</v>
      </c>
      <c r="F393" s="13">
        <v>124</v>
      </c>
      <c r="G393" s="13">
        <v>84</v>
      </c>
      <c r="H393" s="46">
        <f t="shared" si="21"/>
        <v>94.35575826681871</v>
      </c>
    </row>
    <row r="394" spans="2:8" ht="13.5" customHeight="1">
      <c r="B394" s="64" t="s">
        <v>20</v>
      </c>
      <c r="C394" s="20">
        <v>1741</v>
      </c>
      <c r="D394" s="20">
        <v>1606</v>
      </c>
      <c r="E394" s="19">
        <v>718</v>
      </c>
      <c r="F394" s="13">
        <v>124</v>
      </c>
      <c r="G394" s="13">
        <v>95</v>
      </c>
      <c r="H394" s="46">
        <f t="shared" si="21"/>
        <v>92.24583572659391</v>
      </c>
    </row>
    <row r="395" spans="2:8" ht="13.5" customHeight="1">
      <c r="B395" s="64" t="s">
        <v>21</v>
      </c>
      <c r="C395" s="20">
        <v>1710</v>
      </c>
      <c r="D395" s="20">
        <v>1645</v>
      </c>
      <c r="E395" s="19">
        <v>685</v>
      </c>
      <c r="F395" s="13">
        <v>117</v>
      </c>
      <c r="G395" s="13">
        <v>93</v>
      </c>
      <c r="H395" s="46">
        <f t="shared" si="21"/>
        <v>96.19883040935672</v>
      </c>
    </row>
    <row r="396" spans="2:8" ht="13.5" customHeight="1">
      <c r="B396" s="64" t="s">
        <v>22</v>
      </c>
      <c r="C396" s="20">
        <v>1846</v>
      </c>
      <c r="D396" s="20">
        <v>1749</v>
      </c>
      <c r="E396" s="19">
        <v>710</v>
      </c>
      <c r="F396" s="13">
        <v>105</v>
      </c>
      <c r="G396" s="13">
        <v>111</v>
      </c>
      <c r="H396" s="46">
        <f t="shared" si="21"/>
        <v>94.7453954496208</v>
      </c>
    </row>
    <row r="397" spans="2:8" ht="13.5" customHeight="1">
      <c r="B397" s="64" t="s">
        <v>23</v>
      </c>
      <c r="C397" s="20">
        <v>1936</v>
      </c>
      <c r="D397" s="20">
        <v>1804</v>
      </c>
      <c r="E397" s="19">
        <v>749</v>
      </c>
      <c r="F397" s="13">
        <v>119</v>
      </c>
      <c r="G397" s="13">
        <v>113</v>
      </c>
      <c r="H397" s="46">
        <f t="shared" si="21"/>
        <v>93.18181818181819</v>
      </c>
    </row>
    <row r="398" spans="2:8" ht="13.5" customHeight="1">
      <c r="B398" s="65">
        <v>10</v>
      </c>
      <c r="C398" s="20">
        <v>1566</v>
      </c>
      <c r="D398" s="20">
        <v>1369</v>
      </c>
      <c r="E398" s="19">
        <v>693</v>
      </c>
      <c r="F398" s="13">
        <v>115</v>
      </c>
      <c r="G398" s="13">
        <v>89</v>
      </c>
      <c r="H398" s="46">
        <f t="shared" si="21"/>
        <v>87.42017879948915</v>
      </c>
    </row>
    <row r="399" spans="2:8" ht="13.5" customHeight="1">
      <c r="B399" s="65">
        <v>11</v>
      </c>
      <c r="C399" s="20">
        <v>1728</v>
      </c>
      <c r="D399" s="20">
        <v>1458</v>
      </c>
      <c r="E399" s="19">
        <v>750</v>
      </c>
      <c r="F399" s="13">
        <v>136</v>
      </c>
      <c r="G399" s="13">
        <v>90</v>
      </c>
      <c r="H399" s="46">
        <f t="shared" si="21"/>
        <v>84.375</v>
      </c>
    </row>
    <row r="400" spans="2:8" ht="13.5" customHeight="1">
      <c r="B400" s="65">
        <v>12</v>
      </c>
      <c r="C400" s="20">
        <v>1743</v>
      </c>
      <c r="D400" s="20">
        <v>1372</v>
      </c>
      <c r="E400" s="19">
        <v>789</v>
      </c>
      <c r="F400" s="13">
        <v>144</v>
      </c>
      <c r="G400" s="13">
        <v>81</v>
      </c>
      <c r="H400" s="46">
        <f t="shared" si="21"/>
        <v>78.714859437751</v>
      </c>
    </row>
    <row r="401" spans="2:8" ht="13.5" customHeight="1">
      <c r="B401" s="65">
        <v>13</v>
      </c>
      <c r="C401" s="20">
        <v>2006</v>
      </c>
      <c r="D401" s="20">
        <v>1540</v>
      </c>
      <c r="E401" s="19">
        <v>783</v>
      </c>
      <c r="F401" s="13">
        <v>132</v>
      </c>
      <c r="G401" s="13">
        <v>103</v>
      </c>
      <c r="H401" s="46">
        <f t="shared" si="21"/>
        <v>76.76969092721835</v>
      </c>
    </row>
    <row r="402" spans="2:8" ht="13.5" customHeight="1">
      <c r="B402" s="65">
        <v>14</v>
      </c>
      <c r="C402" s="18">
        <v>1830</v>
      </c>
      <c r="D402" s="18">
        <v>1234</v>
      </c>
      <c r="E402" s="18">
        <v>815</v>
      </c>
      <c r="F402" s="40">
        <v>131</v>
      </c>
      <c r="G402" s="13">
        <v>90</v>
      </c>
      <c r="H402" s="46">
        <f t="shared" si="21"/>
        <v>67.43169398907104</v>
      </c>
    </row>
    <row r="403" spans="2:8" ht="13.5" customHeight="1">
      <c r="B403" s="67">
        <v>15</v>
      </c>
      <c r="C403" s="51">
        <v>2070</v>
      </c>
      <c r="D403" s="51">
        <v>1448</v>
      </c>
      <c r="E403" s="51">
        <v>866</v>
      </c>
      <c r="F403" s="40">
        <v>171</v>
      </c>
      <c r="G403" s="13">
        <v>106</v>
      </c>
      <c r="H403" s="46">
        <f t="shared" si="21"/>
        <v>69.95169082125604</v>
      </c>
    </row>
    <row r="404" spans="2:8" s="15" customFormat="1" ht="13.5" customHeight="1">
      <c r="B404" s="67">
        <v>16</v>
      </c>
      <c r="C404" s="51">
        <v>2174</v>
      </c>
      <c r="D404" s="52">
        <v>1513</v>
      </c>
      <c r="E404" s="51">
        <v>867</v>
      </c>
      <c r="F404" s="40">
        <v>177</v>
      </c>
      <c r="G404" s="23">
        <v>103</v>
      </c>
      <c r="H404" s="46">
        <f t="shared" si="21"/>
        <v>69.59521619135235</v>
      </c>
    </row>
    <row r="405" spans="2:8" s="15" customFormat="1" ht="13.5" customHeight="1">
      <c r="B405" s="65">
        <v>17</v>
      </c>
      <c r="C405" s="51">
        <v>1904</v>
      </c>
      <c r="D405" s="51">
        <v>1361</v>
      </c>
      <c r="E405" s="51">
        <v>791</v>
      </c>
      <c r="F405" s="40">
        <v>178</v>
      </c>
      <c r="G405" s="40">
        <v>86</v>
      </c>
      <c r="H405" s="46">
        <f t="shared" si="21"/>
        <v>71.48109243697479</v>
      </c>
    </row>
    <row r="406" spans="2:8" s="15" customFormat="1" ht="13.5" customHeight="1">
      <c r="B406" s="65">
        <v>18</v>
      </c>
      <c r="C406" s="51">
        <v>1759</v>
      </c>
      <c r="D406" s="51">
        <v>1337</v>
      </c>
      <c r="E406" s="51">
        <v>825</v>
      </c>
      <c r="F406" s="40">
        <v>193</v>
      </c>
      <c r="G406" s="40">
        <v>103</v>
      </c>
      <c r="H406" s="46">
        <f aca="true" t="shared" si="22" ref="H406:H412">D406/C406%</f>
        <v>76.00909607731666</v>
      </c>
    </row>
    <row r="407" spans="2:8" ht="13.5" customHeight="1">
      <c r="B407" s="64" t="s">
        <v>24</v>
      </c>
      <c r="C407" s="56">
        <v>1519</v>
      </c>
      <c r="D407" s="56">
        <v>1120</v>
      </c>
      <c r="E407" s="56">
        <v>764</v>
      </c>
      <c r="F407" s="40">
        <v>200</v>
      </c>
      <c r="G407" s="40">
        <v>102</v>
      </c>
      <c r="H407" s="46">
        <f t="shared" si="22"/>
        <v>73.73271889400922</v>
      </c>
    </row>
    <row r="408" spans="2:8" ht="13.5" customHeight="1">
      <c r="B408" s="64" t="s">
        <v>25</v>
      </c>
      <c r="C408" s="56">
        <v>1424</v>
      </c>
      <c r="D408" s="56">
        <v>1054</v>
      </c>
      <c r="E408" s="56">
        <v>659</v>
      </c>
      <c r="F408" s="40">
        <v>165</v>
      </c>
      <c r="G408" s="40">
        <v>66</v>
      </c>
      <c r="H408" s="46">
        <f t="shared" si="22"/>
        <v>74.01685393258427</v>
      </c>
    </row>
    <row r="409" spans="2:8" ht="13.5" customHeight="1">
      <c r="B409" s="64" t="s">
        <v>39</v>
      </c>
      <c r="C409" s="56">
        <v>1306</v>
      </c>
      <c r="D409" s="56">
        <v>913</v>
      </c>
      <c r="E409" s="56">
        <v>631</v>
      </c>
      <c r="F409" s="72">
        <v>133</v>
      </c>
      <c r="G409" s="72">
        <v>83</v>
      </c>
      <c r="H409" s="46">
        <f t="shared" si="22"/>
        <v>69.90811638591117</v>
      </c>
    </row>
    <row r="410" spans="2:8" ht="13.5" customHeight="1">
      <c r="B410" s="64" t="s">
        <v>43</v>
      </c>
      <c r="C410" s="56">
        <v>1191</v>
      </c>
      <c r="D410" s="56">
        <v>895</v>
      </c>
      <c r="E410" s="56">
        <v>651</v>
      </c>
      <c r="F410" s="72">
        <v>158</v>
      </c>
      <c r="G410" s="72">
        <v>65</v>
      </c>
      <c r="H410" s="48">
        <f t="shared" si="22"/>
        <v>75.14693534844669</v>
      </c>
    </row>
    <row r="411" spans="2:8" ht="13.5" customHeight="1">
      <c r="B411" s="64" t="s">
        <v>46</v>
      </c>
      <c r="C411" s="56">
        <v>1087</v>
      </c>
      <c r="D411" s="56">
        <v>880</v>
      </c>
      <c r="E411" s="56">
        <v>616</v>
      </c>
      <c r="F411" s="72">
        <v>166</v>
      </c>
      <c r="G411" s="72">
        <v>67</v>
      </c>
      <c r="H411" s="48">
        <f>D411/C411%</f>
        <v>80.95676172953083</v>
      </c>
    </row>
    <row r="412" spans="2:8" ht="13.5" customHeight="1">
      <c r="B412" s="78" t="s">
        <v>52</v>
      </c>
      <c r="C412" s="79">
        <v>1033</v>
      </c>
      <c r="D412" s="79">
        <v>822</v>
      </c>
      <c r="E412" s="79">
        <v>592</v>
      </c>
      <c r="F412" s="80">
        <v>131</v>
      </c>
      <c r="G412" s="80">
        <v>76</v>
      </c>
      <c r="H412" s="81">
        <f t="shared" si="22"/>
        <v>79.57405614714423</v>
      </c>
    </row>
    <row r="413" spans="2:8" s="15" customFormat="1" ht="13.5" customHeight="1">
      <c r="B413" s="44"/>
      <c r="C413" s="52"/>
      <c r="D413" s="52"/>
      <c r="E413" s="52"/>
      <c r="F413" s="23"/>
      <c r="G413" s="23"/>
      <c r="H413" s="48"/>
    </row>
    <row r="414" ht="13.5" customHeight="1" thickBot="1">
      <c r="B414" s="4" t="s">
        <v>31</v>
      </c>
    </row>
    <row r="415" spans="2:8" ht="13.5" customHeight="1" thickTop="1">
      <c r="B415" s="7" t="s">
        <v>1</v>
      </c>
      <c r="C415" s="8" t="s">
        <v>2</v>
      </c>
      <c r="D415" s="8" t="s">
        <v>3</v>
      </c>
      <c r="E415" s="9" t="s">
        <v>4</v>
      </c>
      <c r="F415" s="10" t="s">
        <v>44</v>
      </c>
      <c r="G415" s="10" t="s">
        <v>45</v>
      </c>
      <c r="H415" s="9" t="s">
        <v>10</v>
      </c>
    </row>
    <row r="416" spans="2:8" ht="13.5" customHeight="1">
      <c r="B416" s="64" t="s">
        <v>15</v>
      </c>
      <c r="C416" s="11">
        <v>1775</v>
      </c>
      <c r="D416" s="11">
        <v>1769</v>
      </c>
      <c r="E416" s="12">
        <v>1676</v>
      </c>
      <c r="F416" s="13">
        <v>22</v>
      </c>
      <c r="G416" s="13">
        <v>339</v>
      </c>
      <c r="H416" s="46">
        <f>D416/C416%</f>
        <v>99.66197183098592</v>
      </c>
    </row>
    <row r="417" spans="2:8" ht="13.5" customHeight="1">
      <c r="B417" s="65">
        <v>58</v>
      </c>
      <c r="C417" s="11">
        <v>1566</v>
      </c>
      <c r="D417" s="11">
        <v>1560</v>
      </c>
      <c r="E417" s="12">
        <v>1398</v>
      </c>
      <c r="F417" s="13">
        <v>14</v>
      </c>
      <c r="G417" s="13">
        <v>312</v>
      </c>
      <c r="H417" s="46">
        <f aca="true" t="shared" si="23" ref="H417:H440">D417/C417%</f>
        <v>99.61685823754789</v>
      </c>
    </row>
    <row r="418" spans="2:8" ht="13.5" customHeight="1">
      <c r="B418" s="65">
        <v>59</v>
      </c>
      <c r="C418" s="11">
        <v>1672</v>
      </c>
      <c r="D418" s="11">
        <v>1665</v>
      </c>
      <c r="E418" s="12">
        <v>1652</v>
      </c>
      <c r="F418" s="13">
        <v>54</v>
      </c>
      <c r="G418" s="13">
        <v>335</v>
      </c>
      <c r="H418" s="46">
        <f t="shared" si="23"/>
        <v>99.58133971291866</v>
      </c>
    </row>
    <row r="419" spans="2:8" ht="13.5" customHeight="1">
      <c r="B419" s="65">
        <v>60</v>
      </c>
      <c r="C419" s="11">
        <v>1608</v>
      </c>
      <c r="D419" s="11">
        <v>1604</v>
      </c>
      <c r="E419" s="12">
        <v>1864</v>
      </c>
      <c r="F419" s="13">
        <v>130</v>
      </c>
      <c r="G419" s="13">
        <v>350</v>
      </c>
      <c r="H419" s="46">
        <f t="shared" si="23"/>
        <v>99.75124378109454</v>
      </c>
    </row>
    <row r="420" spans="2:8" ht="13.5" customHeight="1">
      <c r="B420" s="65">
        <v>61</v>
      </c>
      <c r="C420" s="11">
        <v>1301</v>
      </c>
      <c r="D420" s="11">
        <v>1298</v>
      </c>
      <c r="E420" s="12">
        <v>1120</v>
      </c>
      <c r="F420" s="13">
        <v>17</v>
      </c>
      <c r="G420" s="13">
        <v>197</v>
      </c>
      <c r="H420" s="46">
        <f t="shared" si="23"/>
        <v>99.76940814757879</v>
      </c>
    </row>
    <row r="421" spans="2:8" ht="13.5" customHeight="1">
      <c r="B421" s="65">
        <v>62</v>
      </c>
      <c r="C421" s="11">
        <v>1209</v>
      </c>
      <c r="D421" s="11">
        <v>1209</v>
      </c>
      <c r="E421" s="12">
        <v>1048</v>
      </c>
      <c r="F421" s="13">
        <v>12</v>
      </c>
      <c r="G421" s="13">
        <v>175</v>
      </c>
      <c r="H421" s="46">
        <f t="shared" si="23"/>
        <v>100</v>
      </c>
    </row>
    <row r="422" spans="2:8" ht="13.5" customHeight="1">
      <c r="B422" s="65">
        <v>63</v>
      </c>
      <c r="C422" s="11">
        <v>1135</v>
      </c>
      <c r="D422" s="11">
        <v>1128</v>
      </c>
      <c r="E422" s="12">
        <v>989</v>
      </c>
      <c r="F422" s="13">
        <v>16</v>
      </c>
      <c r="G422" s="13">
        <v>196</v>
      </c>
      <c r="H422" s="46">
        <f t="shared" si="23"/>
        <v>99.38325991189427</v>
      </c>
    </row>
    <row r="423" spans="2:8" ht="13.5" customHeight="1">
      <c r="B423" s="66" t="s">
        <v>11</v>
      </c>
      <c r="C423" s="11">
        <v>1074</v>
      </c>
      <c r="D423" s="11">
        <v>1060</v>
      </c>
      <c r="E423" s="12">
        <v>962</v>
      </c>
      <c r="F423" s="13">
        <v>37</v>
      </c>
      <c r="G423" s="13">
        <v>216</v>
      </c>
      <c r="H423" s="46">
        <f t="shared" si="23"/>
        <v>98.69646182495345</v>
      </c>
    </row>
    <row r="424" spans="2:8" ht="13.5" customHeight="1">
      <c r="B424" s="64" t="s">
        <v>16</v>
      </c>
      <c r="C424" s="11">
        <v>1084</v>
      </c>
      <c r="D424" s="11">
        <v>1079</v>
      </c>
      <c r="E424" s="12">
        <v>868</v>
      </c>
      <c r="F424" s="13">
        <v>12</v>
      </c>
      <c r="G424" s="13">
        <v>180</v>
      </c>
      <c r="H424" s="46">
        <f t="shared" si="23"/>
        <v>99.53874538745387</v>
      </c>
    </row>
    <row r="425" spans="2:8" ht="13.5" customHeight="1">
      <c r="B425" s="64" t="s">
        <v>17</v>
      </c>
      <c r="C425" s="11">
        <v>988</v>
      </c>
      <c r="D425" s="11">
        <v>984</v>
      </c>
      <c r="E425" s="12">
        <v>851</v>
      </c>
      <c r="F425" s="13">
        <v>12</v>
      </c>
      <c r="G425" s="13">
        <v>237</v>
      </c>
      <c r="H425" s="46">
        <f t="shared" si="23"/>
        <v>99.59514170040485</v>
      </c>
    </row>
    <row r="426" spans="2:8" ht="13.5" customHeight="1">
      <c r="B426" s="64" t="s">
        <v>18</v>
      </c>
      <c r="C426" s="11">
        <v>1003</v>
      </c>
      <c r="D426" s="11">
        <v>990</v>
      </c>
      <c r="E426" s="12">
        <v>845</v>
      </c>
      <c r="F426" s="13">
        <v>17</v>
      </c>
      <c r="G426" s="13">
        <v>188</v>
      </c>
      <c r="H426" s="46">
        <f t="shared" si="23"/>
        <v>98.70388833499503</v>
      </c>
    </row>
    <row r="427" spans="2:8" ht="13.5" customHeight="1">
      <c r="B427" s="64" t="s">
        <v>19</v>
      </c>
      <c r="C427" s="11">
        <v>965</v>
      </c>
      <c r="D427" s="11">
        <v>963</v>
      </c>
      <c r="E427" s="12">
        <v>711</v>
      </c>
      <c r="F427" s="13">
        <v>11</v>
      </c>
      <c r="G427" s="13">
        <v>118</v>
      </c>
      <c r="H427" s="46">
        <f t="shared" si="23"/>
        <v>99.79274611398964</v>
      </c>
    </row>
    <row r="428" spans="2:8" ht="13.5" customHeight="1">
      <c r="B428" s="64" t="s">
        <v>20</v>
      </c>
      <c r="C428" s="11">
        <v>1113</v>
      </c>
      <c r="D428" s="11">
        <v>1105</v>
      </c>
      <c r="E428" s="12">
        <v>1031</v>
      </c>
      <c r="F428" s="13">
        <v>18</v>
      </c>
      <c r="G428" s="13">
        <v>197</v>
      </c>
      <c r="H428" s="46">
        <f t="shared" si="23"/>
        <v>99.28122192273135</v>
      </c>
    </row>
    <row r="429" spans="2:8" ht="13.5" customHeight="1">
      <c r="B429" s="64" t="s">
        <v>21</v>
      </c>
      <c r="C429" s="11">
        <v>1188</v>
      </c>
      <c r="D429" s="11">
        <v>1184</v>
      </c>
      <c r="E429" s="12">
        <v>1147</v>
      </c>
      <c r="F429" s="13">
        <v>28</v>
      </c>
      <c r="G429" s="13">
        <v>197</v>
      </c>
      <c r="H429" s="46">
        <f t="shared" si="23"/>
        <v>99.66329966329965</v>
      </c>
    </row>
    <row r="430" spans="2:8" ht="13.5" customHeight="1">
      <c r="B430" s="64" t="s">
        <v>22</v>
      </c>
      <c r="C430" s="11">
        <v>1268</v>
      </c>
      <c r="D430" s="11">
        <v>1256</v>
      </c>
      <c r="E430" s="12">
        <v>1379</v>
      </c>
      <c r="F430" s="13">
        <v>42</v>
      </c>
      <c r="G430" s="13">
        <v>189</v>
      </c>
      <c r="H430" s="46">
        <f t="shared" si="23"/>
        <v>99.05362776025237</v>
      </c>
    </row>
    <row r="431" spans="2:8" ht="13.5" customHeight="1">
      <c r="B431" s="64" t="s">
        <v>23</v>
      </c>
      <c r="C431" s="11">
        <v>1434</v>
      </c>
      <c r="D431" s="11">
        <v>1423</v>
      </c>
      <c r="E431" s="12">
        <v>1567</v>
      </c>
      <c r="F431" s="13">
        <v>37</v>
      </c>
      <c r="G431" s="13">
        <v>222</v>
      </c>
      <c r="H431" s="46">
        <f t="shared" si="23"/>
        <v>99.23291492329149</v>
      </c>
    </row>
    <row r="432" spans="2:8" ht="13.5" customHeight="1">
      <c r="B432" s="65">
        <v>10</v>
      </c>
      <c r="C432" s="11">
        <v>1395</v>
      </c>
      <c r="D432" s="11">
        <v>1384</v>
      </c>
      <c r="E432" s="12">
        <v>1492</v>
      </c>
      <c r="F432" s="13">
        <v>27</v>
      </c>
      <c r="G432" s="13">
        <v>286</v>
      </c>
      <c r="H432" s="46">
        <f t="shared" si="23"/>
        <v>99.21146953405018</v>
      </c>
    </row>
    <row r="433" spans="2:8" ht="13.5" customHeight="1">
      <c r="B433" s="65">
        <v>11</v>
      </c>
      <c r="C433" s="11">
        <v>1531</v>
      </c>
      <c r="D433" s="11">
        <v>1508</v>
      </c>
      <c r="E433" s="12">
        <v>1569</v>
      </c>
      <c r="F433" s="13">
        <v>28</v>
      </c>
      <c r="G433" s="13">
        <v>362</v>
      </c>
      <c r="H433" s="46">
        <f t="shared" si="23"/>
        <v>98.4977139124755</v>
      </c>
    </row>
    <row r="434" spans="2:8" ht="13.5" customHeight="1">
      <c r="B434" s="65">
        <v>12</v>
      </c>
      <c r="C434" s="11">
        <v>2082</v>
      </c>
      <c r="D434" s="11">
        <v>2049</v>
      </c>
      <c r="E434" s="12">
        <v>1997</v>
      </c>
      <c r="F434" s="13">
        <v>38</v>
      </c>
      <c r="G434" s="13">
        <v>420</v>
      </c>
      <c r="H434" s="46">
        <f t="shared" si="23"/>
        <v>98.4149855907781</v>
      </c>
    </row>
    <row r="435" spans="2:8" ht="13.5" customHeight="1">
      <c r="B435" s="65">
        <v>13</v>
      </c>
      <c r="C435" s="11">
        <v>2354</v>
      </c>
      <c r="D435" s="11">
        <v>2302</v>
      </c>
      <c r="E435" s="12">
        <v>2057</v>
      </c>
      <c r="F435" s="13">
        <v>58</v>
      </c>
      <c r="G435" s="13">
        <v>370</v>
      </c>
      <c r="H435" s="46">
        <f t="shared" si="23"/>
        <v>97.7909940526763</v>
      </c>
    </row>
    <row r="436" spans="2:8" ht="13.5" customHeight="1">
      <c r="B436" s="65">
        <v>14</v>
      </c>
      <c r="C436" s="11">
        <v>2621</v>
      </c>
      <c r="D436" s="11">
        <v>2544</v>
      </c>
      <c r="E436" s="11">
        <v>2194</v>
      </c>
      <c r="F436" s="40">
        <v>61</v>
      </c>
      <c r="G436" s="13">
        <v>342</v>
      </c>
      <c r="H436" s="46">
        <f t="shared" si="23"/>
        <v>97.06219000381533</v>
      </c>
    </row>
    <row r="437" spans="2:8" ht="13.5" customHeight="1">
      <c r="B437" s="67">
        <v>15</v>
      </c>
      <c r="C437" s="56">
        <v>3007</v>
      </c>
      <c r="D437" s="57">
        <v>2909</v>
      </c>
      <c r="E437" s="56">
        <v>2508</v>
      </c>
      <c r="F437" s="40">
        <v>75</v>
      </c>
      <c r="G437" s="23">
        <v>307</v>
      </c>
      <c r="H437" s="46">
        <f t="shared" si="23"/>
        <v>96.74093781177253</v>
      </c>
    </row>
    <row r="438" spans="2:8" ht="13.5" customHeight="1">
      <c r="B438" s="67">
        <v>16</v>
      </c>
      <c r="C438" s="56">
        <v>3129</v>
      </c>
      <c r="D438" s="57">
        <v>2957</v>
      </c>
      <c r="E438" s="56">
        <v>2705</v>
      </c>
      <c r="F438" s="40">
        <v>88</v>
      </c>
      <c r="G438" s="23">
        <v>270</v>
      </c>
      <c r="H438" s="46">
        <f t="shared" si="23"/>
        <v>94.50303611377437</v>
      </c>
    </row>
    <row r="439" spans="2:8" ht="13.5" customHeight="1">
      <c r="B439" s="65">
        <v>17</v>
      </c>
      <c r="C439" s="56">
        <v>3327</v>
      </c>
      <c r="D439" s="56">
        <v>3188</v>
      </c>
      <c r="E439" s="56">
        <v>2868</v>
      </c>
      <c r="F439" s="40">
        <v>101</v>
      </c>
      <c r="G439" s="40">
        <v>274</v>
      </c>
      <c r="H439" s="46">
        <f t="shared" si="23"/>
        <v>95.82206191764351</v>
      </c>
    </row>
    <row r="440" spans="2:8" ht="13.5" customHeight="1">
      <c r="B440" s="65">
        <v>18</v>
      </c>
      <c r="C440" s="56">
        <v>3576</v>
      </c>
      <c r="D440" s="56">
        <v>3402</v>
      </c>
      <c r="E440" s="56">
        <v>3118</v>
      </c>
      <c r="F440" s="40">
        <v>123</v>
      </c>
      <c r="G440" s="40">
        <v>275</v>
      </c>
      <c r="H440" s="46">
        <f t="shared" si="23"/>
        <v>95.13422818791946</v>
      </c>
    </row>
    <row r="441" spans="2:8" ht="13.5" customHeight="1">
      <c r="B441" s="64" t="s">
        <v>24</v>
      </c>
      <c r="C441" s="56">
        <v>3569</v>
      </c>
      <c r="D441" s="56">
        <v>3459</v>
      </c>
      <c r="E441" s="56">
        <v>3181</v>
      </c>
      <c r="F441" s="40">
        <v>126</v>
      </c>
      <c r="G441" s="40">
        <v>259</v>
      </c>
      <c r="H441" s="46">
        <f aca="true" t="shared" si="24" ref="H441:H446">D441/C441%</f>
        <v>96.9179041748389</v>
      </c>
    </row>
    <row r="442" spans="2:8" ht="13.5" customHeight="1">
      <c r="B442" s="64" t="s">
        <v>25</v>
      </c>
      <c r="C442" s="56">
        <v>3239</v>
      </c>
      <c r="D442" s="56">
        <v>3071</v>
      </c>
      <c r="E442" s="56">
        <v>2945</v>
      </c>
      <c r="F442" s="40">
        <v>134</v>
      </c>
      <c r="G442" s="40">
        <v>248</v>
      </c>
      <c r="H442" s="46">
        <f t="shared" si="24"/>
        <v>94.81321395492436</v>
      </c>
    </row>
    <row r="443" spans="2:8" ht="13.5" customHeight="1">
      <c r="B443" s="64" t="s">
        <v>39</v>
      </c>
      <c r="C443" s="56">
        <v>3071</v>
      </c>
      <c r="D443" s="56">
        <v>2952</v>
      </c>
      <c r="E443" s="56">
        <v>2698</v>
      </c>
      <c r="F443" s="72">
        <v>110</v>
      </c>
      <c r="G443" s="72">
        <v>218</v>
      </c>
      <c r="H443" s="46">
        <f t="shared" si="24"/>
        <v>96.12504070335396</v>
      </c>
    </row>
    <row r="444" spans="2:8" ht="13.5" customHeight="1">
      <c r="B444" s="64" t="s">
        <v>43</v>
      </c>
      <c r="C444" s="56">
        <v>2969</v>
      </c>
      <c r="D444" s="56">
        <v>2881</v>
      </c>
      <c r="E444" s="56">
        <v>2547</v>
      </c>
      <c r="F444" s="72">
        <v>121</v>
      </c>
      <c r="G444" s="72">
        <v>233</v>
      </c>
      <c r="H444" s="48">
        <f t="shared" si="24"/>
        <v>97.03603907039407</v>
      </c>
    </row>
    <row r="445" spans="2:8" ht="13.5" customHeight="1">
      <c r="B445" s="64" t="s">
        <v>46</v>
      </c>
      <c r="C445" s="56">
        <v>3029</v>
      </c>
      <c r="D445" s="56">
        <v>2863</v>
      </c>
      <c r="E445" s="56">
        <v>2476</v>
      </c>
      <c r="F445" s="72">
        <v>122</v>
      </c>
      <c r="G445" s="72">
        <v>242</v>
      </c>
      <c r="H445" s="48">
        <f t="shared" si="24"/>
        <v>94.51964344668208</v>
      </c>
    </row>
    <row r="446" spans="2:8" ht="13.5" customHeight="1">
      <c r="B446" s="78" t="s">
        <v>52</v>
      </c>
      <c r="C446" s="79">
        <v>3117</v>
      </c>
      <c r="D446" s="79">
        <v>2932</v>
      </c>
      <c r="E446" s="79">
        <v>2501</v>
      </c>
      <c r="F446" s="80">
        <v>103</v>
      </c>
      <c r="G446" s="80">
        <v>250</v>
      </c>
      <c r="H446" s="81">
        <f t="shared" si="24"/>
        <v>94.06480590311196</v>
      </c>
    </row>
    <row r="447" spans="2:8" ht="13.5" customHeight="1">
      <c r="B447" s="69"/>
      <c r="C447" s="57"/>
      <c r="D447" s="57"/>
      <c r="E447" s="57"/>
      <c r="F447" s="23"/>
      <c r="G447" s="23"/>
      <c r="H447" s="48"/>
    </row>
    <row r="448" spans="2:8" ht="13.5" customHeight="1" thickBot="1">
      <c r="B448" s="53" t="s">
        <v>32</v>
      </c>
      <c r="C448" s="22"/>
      <c r="E448" s="15"/>
      <c r="H448" s="47"/>
    </row>
    <row r="449" spans="2:8" ht="13.5" customHeight="1" thickTop="1">
      <c r="B449" s="7" t="s">
        <v>1</v>
      </c>
      <c r="C449" s="8" t="s">
        <v>2</v>
      </c>
      <c r="D449" s="8" t="s">
        <v>3</v>
      </c>
      <c r="E449" s="9" t="s">
        <v>4</v>
      </c>
      <c r="F449" s="10" t="s">
        <v>44</v>
      </c>
      <c r="G449" s="10" t="s">
        <v>45</v>
      </c>
      <c r="H449" s="9" t="s">
        <v>10</v>
      </c>
    </row>
    <row r="450" spans="2:8" ht="13.5" customHeight="1">
      <c r="B450" s="64" t="s">
        <v>15</v>
      </c>
      <c r="C450" s="20">
        <v>12529</v>
      </c>
      <c r="D450" s="20">
        <v>5748</v>
      </c>
      <c r="E450" s="19">
        <v>3659</v>
      </c>
      <c r="F450" s="13">
        <v>108</v>
      </c>
      <c r="G450" s="13">
        <v>1198</v>
      </c>
      <c r="H450" s="46">
        <f>D450/C450%</f>
        <v>45.877564051400746</v>
      </c>
    </row>
    <row r="451" spans="2:8" ht="13.5" customHeight="1">
      <c r="B451" s="65">
        <v>58</v>
      </c>
      <c r="C451" s="20">
        <v>12279</v>
      </c>
      <c r="D451" s="20">
        <v>5426</v>
      </c>
      <c r="E451" s="19">
        <v>3695</v>
      </c>
      <c r="F451" s="13">
        <v>143</v>
      </c>
      <c r="G451" s="13">
        <v>1423</v>
      </c>
      <c r="H451" s="46">
        <f aca="true" t="shared" si="25" ref="H451:H473">D451/C451%</f>
        <v>44.18926622689144</v>
      </c>
    </row>
    <row r="452" spans="2:8" ht="13.5" customHeight="1">
      <c r="B452" s="65">
        <v>59</v>
      </c>
      <c r="C452" s="20">
        <v>12564</v>
      </c>
      <c r="D452" s="20">
        <v>5526</v>
      </c>
      <c r="E452" s="19">
        <v>3442</v>
      </c>
      <c r="F452" s="13">
        <v>145</v>
      </c>
      <c r="G452" s="13">
        <v>1294</v>
      </c>
      <c r="H452" s="46">
        <f t="shared" si="25"/>
        <v>43.98280802292263</v>
      </c>
    </row>
    <row r="453" spans="2:8" ht="13.5" customHeight="1">
      <c r="B453" s="65">
        <v>60</v>
      </c>
      <c r="C453" s="20">
        <v>12675</v>
      </c>
      <c r="D453" s="20">
        <v>5676</v>
      </c>
      <c r="E453" s="19">
        <v>3495</v>
      </c>
      <c r="F453" s="13">
        <v>160</v>
      </c>
      <c r="G453" s="13">
        <v>1390</v>
      </c>
      <c r="H453" s="46">
        <f t="shared" si="25"/>
        <v>44.781065088757394</v>
      </c>
    </row>
    <row r="454" spans="2:8" ht="13.5" customHeight="1">
      <c r="B454" s="65">
        <v>61</v>
      </c>
      <c r="C454" s="20">
        <v>12564</v>
      </c>
      <c r="D454" s="20">
        <v>5305</v>
      </c>
      <c r="E454" s="19">
        <v>3196</v>
      </c>
      <c r="F454" s="13">
        <v>170</v>
      </c>
      <c r="G454" s="13">
        <v>1271</v>
      </c>
      <c r="H454" s="46">
        <f t="shared" si="25"/>
        <v>42.22381407195161</v>
      </c>
    </row>
    <row r="455" spans="2:8" ht="13.5" customHeight="1">
      <c r="B455" s="65">
        <v>62</v>
      </c>
      <c r="C455" s="20">
        <v>11776</v>
      </c>
      <c r="D455" s="20">
        <v>5149</v>
      </c>
      <c r="E455" s="19">
        <v>3310</v>
      </c>
      <c r="F455" s="13">
        <v>197</v>
      </c>
      <c r="G455" s="13">
        <v>1428</v>
      </c>
      <c r="H455" s="46">
        <f t="shared" si="25"/>
        <v>43.724524456521735</v>
      </c>
    </row>
    <row r="456" spans="2:8" ht="13.5" customHeight="1">
      <c r="B456" s="65">
        <v>63</v>
      </c>
      <c r="C456" s="20">
        <v>12065</v>
      </c>
      <c r="D456" s="20">
        <v>4694</v>
      </c>
      <c r="E456" s="19">
        <v>3082</v>
      </c>
      <c r="F456" s="13">
        <v>150</v>
      </c>
      <c r="G456" s="13">
        <v>1232</v>
      </c>
      <c r="H456" s="46">
        <f t="shared" si="25"/>
        <v>38.905926232905095</v>
      </c>
    </row>
    <row r="457" spans="2:8" ht="13.5" customHeight="1">
      <c r="B457" s="66" t="s">
        <v>11</v>
      </c>
      <c r="C457" s="20">
        <v>12086</v>
      </c>
      <c r="D457" s="20">
        <v>4180</v>
      </c>
      <c r="E457" s="19">
        <v>2556</v>
      </c>
      <c r="F457" s="13">
        <v>123</v>
      </c>
      <c r="G457" s="13">
        <v>1034</v>
      </c>
      <c r="H457" s="46">
        <f t="shared" si="25"/>
        <v>34.58547079265266</v>
      </c>
    </row>
    <row r="458" spans="2:8" ht="13.5" customHeight="1">
      <c r="B458" s="64" t="s">
        <v>16</v>
      </c>
      <c r="C458" s="20">
        <v>11603</v>
      </c>
      <c r="D458" s="20">
        <v>4177</v>
      </c>
      <c r="E458" s="19">
        <v>2474</v>
      </c>
      <c r="F458" s="13">
        <v>152</v>
      </c>
      <c r="G458" s="13">
        <v>1057</v>
      </c>
      <c r="H458" s="46">
        <f t="shared" si="25"/>
        <v>35.999310523140565</v>
      </c>
    </row>
    <row r="459" spans="2:8" ht="13.5" customHeight="1">
      <c r="B459" s="64" t="s">
        <v>17</v>
      </c>
      <c r="C459" s="20">
        <v>12095</v>
      </c>
      <c r="D459" s="20">
        <v>4088</v>
      </c>
      <c r="E459" s="19">
        <v>2331</v>
      </c>
      <c r="F459" s="13">
        <v>151</v>
      </c>
      <c r="G459" s="13">
        <v>1013</v>
      </c>
      <c r="H459" s="46">
        <f t="shared" si="25"/>
        <v>33.79909053327821</v>
      </c>
    </row>
    <row r="460" spans="2:8" ht="13.5" customHeight="1">
      <c r="B460" s="64" t="s">
        <v>18</v>
      </c>
      <c r="C460" s="20">
        <v>12192</v>
      </c>
      <c r="D460" s="20">
        <v>3892</v>
      </c>
      <c r="E460" s="19">
        <v>2078</v>
      </c>
      <c r="F460" s="13">
        <v>113</v>
      </c>
      <c r="G460" s="13">
        <v>803</v>
      </c>
      <c r="H460" s="46">
        <f t="shared" si="25"/>
        <v>31.92257217847769</v>
      </c>
    </row>
    <row r="461" spans="2:8" ht="13.5" customHeight="1">
      <c r="B461" s="64" t="s">
        <v>19</v>
      </c>
      <c r="C461" s="20">
        <v>11942</v>
      </c>
      <c r="D461" s="20">
        <v>3795</v>
      </c>
      <c r="E461" s="19">
        <v>2065</v>
      </c>
      <c r="F461" s="13">
        <v>130</v>
      </c>
      <c r="G461" s="13">
        <v>832</v>
      </c>
      <c r="H461" s="46">
        <f t="shared" si="25"/>
        <v>31.778596549991626</v>
      </c>
    </row>
    <row r="462" spans="2:8" ht="13.5" customHeight="1">
      <c r="B462" s="64" t="s">
        <v>20</v>
      </c>
      <c r="C462" s="20">
        <v>11213</v>
      </c>
      <c r="D462" s="20">
        <v>3711</v>
      </c>
      <c r="E462" s="19">
        <v>2040</v>
      </c>
      <c r="F462" s="13">
        <v>107</v>
      </c>
      <c r="G462" s="13">
        <v>804</v>
      </c>
      <c r="H462" s="46">
        <f t="shared" si="25"/>
        <v>33.09551413537858</v>
      </c>
    </row>
    <row r="463" spans="2:8" ht="13.5" customHeight="1">
      <c r="B463" s="64" t="s">
        <v>21</v>
      </c>
      <c r="C463" s="20">
        <v>11009</v>
      </c>
      <c r="D463" s="20">
        <v>3724</v>
      </c>
      <c r="E463" s="19">
        <v>2324</v>
      </c>
      <c r="F463" s="13">
        <v>129</v>
      </c>
      <c r="G463" s="13">
        <v>971</v>
      </c>
      <c r="H463" s="46">
        <f t="shared" si="25"/>
        <v>33.82686892542465</v>
      </c>
    </row>
    <row r="464" spans="2:8" ht="13.5" customHeight="1">
      <c r="B464" s="64" t="s">
        <v>22</v>
      </c>
      <c r="C464" s="20">
        <v>11246</v>
      </c>
      <c r="D464" s="20">
        <v>3666</v>
      </c>
      <c r="E464" s="19">
        <v>2336</v>
      </c>
      <c r="F464" s="13">
        <v>138</v>
      </c>
      <c r="G464" s="13">
        <v>909</v>
      </c>
      <c r="H464" s="46">
        <f t="shared" si="25"/>
        <v>32.59825715810066</v>
      </c>
    </row>
    <row r="465" spans="2:8" ht="13.5" customHeight="1">
      <c r="B465" s="64" t="s">
        <v>23</v>
      </c>
      <c r="C465" s="20">
        <v>12281</v>
      </c>
      <c r="D465" s="20">
        <v>3999</v>
      </c>
      <c r="E465" s="19">
        <v>2489</v>
      </c>
      <c r="F465" s="13">
        <v>153</v>
      </c>
      <c r="G465" s="13">
        <v>998</v>
      </c>
      <c r="H465" s="46">
        <f t="shared" si="25"/>
        <v>32.56249491083788</v>
      </c>
    </row>
    <row r="466" spans="2:8" ht="13.5" customHeight="1">
      <c r="B466" s="65">
        <v>10</v>
      </c>
      <c r="C466" s="20">
        <v>13308</v>
      </c>
      <c r="D466" s="20">
        <v>4013</v>
      </c>
      <c r="E466" s="19">
        <v>2679</v>
      </c>
      <c r="F466" s="13">
        <v>192</v>
      </c>
      <c r="G466" s="13">
        <v>1178</v>
      </c>
      <c r="H466" s="46">
        <f t="shared" si="25"/>
        <v>30.15479410880673</v>
      </c>
    </row>
    <row r="467" spans="2:8" ht="13.5" customHeight="1">
      <c r="B467" s="65">
        <v>11</v>
      </c>
      <c r="C467" s="20">
        <v>14549</v>
      </c>
      <c r="D467" s="20">
        <v>4094</v>
      </c>
      <c r="E467" s="19">
        <v>2868</v>
      </c>
      <c r="F467" s="13">
        <v>227</v>
      </c>
      <c r="G467" s="13">
        <v>1178</v>
      </c>
      <c r="H467" s="46">
        <f t="shared" si="25"/>
        <v>28.139391023438034</v>
      </c>
    </row>
    <row r="468" spans="2:8" ht="13.5" customHeight="1">
      <c r="B468" s="65">
        <v>12</v>
      </c>
      <c r="C468" s="20">
        <v>20976</v>
      </c>
      <c r="D468" s="20">
        <v>4818</v>
      </c>
      <c r="E468" s="19">
        <v>3445</v>
      </c>
      <c r="F468" s="13">
        <v>245</v>
      </c>
      <c r="G468" s="13">
        <v>1337</v>
      </c>
      <c r="H468" s="46">
        <f t="shared" si="25"/>
        <v>22.969107551487415</v>
      </c>
    </row>
    <row r="469" spans="2:8" ht="13.5" customHeight="1">
      <c r="B469" s="65">
        <v>13</v>
      </c>
      <c r="C469" s="20">
        <v>26686</v>
      </c>
      <c r="D469" s="20">
        <v>5245</v>
      </c>
      <c r="E469" s="19">
        <v>3856</v>
      </c>
      <c r="F469" s="13">
        <v>260</v>
      </c>
      <c r="G469" s="13">
        <v>1665</v>
      </c>
      <c r="H469" s="46">
        <f t="shared" si="25"/>
        <v>19.654500487146816</v>
      </c>
    </row>
    <row r="470" spans="2:8" ht="13.5" customHeight="1">
      <c r="B470" s="65">
        <v>14</v>
      </c>
      <c r="C470" s="18">
        <v>33872</v>
      </c>
      <c r="D470" s="18">
        <v>6461</v>
      </c>
      <c r="E470" s="18">
        <v>4214</v>
      </c>
      <c r="F470" s="40">
        <v>358</v>
      </c>
      <c r="G470" s="13">
        <v>1796</v>
      </c>
      <c r="H470" s="46">
        <f t="shared" si="25"/>
        <v>19.074752007557862</v>
      </c>
    </row>
    <row r="471" spans="2:8" ht="13.5" customHeight="1">
      <c r="B471" s="67">
        <v>15</v>
      </c>
      <c r="C471" s="51">
        <v>40348</v>
      </c>
      <c r="D471" s="51">
        <v>7820</v>
      </c>
      <c r="E471" s="51">
        <v>5361</v>
      </c>
      <c r="F471" s="40">
        <v>484</v>
      </c>
      <c r="G471" s="13">
        <v>2519</v>
      </c>
      <c r="H471" s="46">
        <f t="shared" si="25"/>
        <v>19.381381976801823</v>
      </c>
    </row>
    <row r="472" spans="2:8" s="15" customFormat="1" ht="13.5" customHeight="1">
      <c r="B472" s="67">
        <v>16</v>
      </c>
      <c r="C472" s="51">
        <v>37857</v>
      </c>
      <c r="D472" s="52">
        <v>8566</v>
      </c>
      <c r="E472" s="51">
        <v>5993</v>
      </c>
      <c r="F472" s="40">
        <v>575</v>
      </c>
      <c r="G472" s="23">
        <v>2844</v>
      </c>
      <c r="H472" s="46">
        <f t="shared" si="25"/>
        <v>22.627255197189424</v>
      </c>
    </row>
    <row r="473" spans="2:8" s="15" customFormat="1" ht="13.5" customHeight="1">
      <c r="B473" s="65">
        <v>17</v>
      </c>
      <c r="C473" s="51">
        <v>34518</v>
      </c>
      <c r="D473" s="51">
        <v>8961</v>
      </c>
      <c r="E473" s="51">
        <v>6107</v>
      </c>
      <c r="F473" s="40">
        <v>496</v>
      </c>
      <c r="G473" s="40">
        <v>2833</v>
      </c>
      <c r="H473" s="46">
        <f t="shared" si="25"/>
        <v>25.960368503389535</v>
      </c>
    </row>
    <row r="474" spans="2:8" s="15" customFormat="1" ht="13.5" customHeight="1">
      <c r="B474" s="65">
        <v>18</v>
      </c>
      <c r="C474" s="51">
        <v>31030</v>
      </c>
      <c r="D474" s="51">
        <v>9211</v>
      </c>
      <c r="E474" s="51">
        <v>6209</v>
      </c>
      <c r="F474" s="40">
        <v>602</v>
      </c>
      <c r="G474" s="40">
        <v>3044</v>
      </c>
      <c r="H474" s="46">
        <f aca="true" t="shared" si="26" ref="H474:H480">D474/C474%</f>
        <v>29.684176603287142</v>
      </c>
    </row>
    <row r="475" spans="2:8" ht="13.5" customHeight="1">
      <c r="B475" s="64" t="s">
        <v>24</v>
      </c>
      <c r="C475" s="56">
        <v>27383</v>
      </c>
      <c r="D475" s="56">
        <v>9041</v>
      </c>
      <c r="E475" s="56">
        <v>5901</v>
      </c>
      <c r="F475" s="40">
        <v>624</v>
      </c>
      <c r="G475" s="40">
        <v>2905</v>
      </c>
      <c r="H475" s="46">
        <f t="shared" si="26"/>
        <v>33.01683526275426</v>
      </c>
    </row>
    <row r="476" spans="2:8" ht="13.5" customHeight="1">
      <c r="B476" s="64" t="s">
        <v>25</v>
      </c>
      <c r="C476" s="56">
        <v>24807</v>
      </c>
      <c r="D476" s="56">
        <v>8682</v>
      </c>
      <c r="E476" s="56">
        <v>5881</v>
      </c>
      <c r="F476" s="40">
        <v>510</v>
      </c>
      <c r="G476" s="40">
        <v>2883</v>
      </c>
      <c r="H476" s="46">
        <f t="shared" si="26"/>
        <v>34.99818599588826</v>
      </c>
    </row>
    <row r="477" spans="2:8" ht="13.5" customHeight="1">
      <c r="B477" s="64" t="s">
        <v>39</v>
      </c>
      <c r="C477" s="56">
        <v>23863</v>
      </c>
      <c r="D477" s="56">
        <v>8234</v>
      </c>
      <c r="E477" s="56">
        <v>5547</v>
      </c>
      <c r="F477" s="72">
        <v>486</v>
      </c>
      <c r="G477" s="72">
        <v>2745</v>
      </c>
      <c r="H477" s="46">
        <f t="shared" si="26"/>
        <v>34.505301093743455</v>
      </c>
    </row>
    <row r="478" spans="2:8" ht="13.5" customHeight="1">
      <c r="B478" s="64" t="s">
        <v>43</v>
      </c>
      <c r="C478" s="56">
        <v>22027</v>
      </c>
      <c r="D478" s="56">
        <v>8028</v>
      </c>
      <c r="E478" s="56">
        <v>5601</v>
      </c>
      <c r="F478" s="72">
        <v>502</v>
      </c>
      <c r="G478" s="72">
        <v>2734</v>
      </c>
      <c r="H478" s="48">
        <f t="shared" si="26"/>
        <v>36.44617968856404</v>
      </c>
    </row>
    <row r="479" spans="2:8" ht="13.5" customHeight="1">
      <c r="B479" s="64" t="s">
        <v>46</v>
      </c>
      <c r="C479" s="56">
        <v>20262</v>
      </c>
      <c r="D479" s="56">
        <v>7690</v>
      </c>
      <c r="E479" s="56">
        <v>5433</v>
      </c>
      <c r="F479" s="72">
        <v>481</v>
      </c>
      <c r="G479" s="72">
        <v>2478</v>
      </c>
      <c r="H479" s="48">
        <f>D479/C479%</f>
        <v>37.95281808311124</v>
      </c>
    </row>
    <row r="480" spans="2:8" ht="13.5" customHeight="1">
      <c r="B480" s="78" t="s">
        <v>52</v>
      </c>
      <c r="C480" s="79">
        <v>20360</v>
      </c>
      <c r="D480" s="79">
        <v>7983</v>
      </c>
      <c r="E480" s="79">
        <v>5581</v>
      </c>
      <c r="F480" s="80">
        <v>492</v>
      </c>
      <c r="G480" s="80">
        <v>2415</v>
      </c>
      <c r="H480" s="81">
        <f t="shared" si="26"/>
        <v>39.20923379174853</v>
      </c>
    </row>
    <row r="481" spans="2:8" s="15" customFormat="1" ht="13.5" customHeight="1">
      <c r="B481" s="44"/>
      <c r="C481" s="52"/>
      <c r="D481" s="52"/>
      <c r="E481" s="52"/>
      <c r="F481" s="23"/>
      <c r="G481" s="23"/>
      <c r="H481" s="48"/>
    </row>
    <row r="482" spans="2:8" ht="13.5" customHeight="1" thickBot="1">
      <c r="B482" s="14" t="s">
        <v>33</v>
      </c>
      <c r="C482" s="22"/>
      <c r="H482" s="47"/>
    </row>
    <row r="483" spans="2:8" ht="13.5" customHeight="1" thickTop="1">
      <c r="B483" s="7" t="s">
        <v>1</v>
      </c>
      <c r="C483" s="8" t="s">
        <v>2</v>
      </c>
      <c r="D483" s="8" t="s">
        <v>3</v>
      </c>
      <c r="E483" s="9" t="s">
        <v>4</v>
      </c>
      <c r="F483" s="10" t="s">
        <v>44</v>
      </c>
      <c r="G483" s="10" t="s">
        <v>45</v>
      </c>
      <c r="H483" s="9" t="s">
        <v>10</v>
      </c>
    </row>
    <row r="484" spans="2:8" ht="13.5" customHeight="1">
      <c r="B484" s="64" t="s">
        <v>15</v>
      </c>
      <c r="C484" s="20">
        <v>11931</v>
      </c>
      <c r="D484" s="20">
        <v>3639</v>
      </c>
      <c r="E484" s="18">
        <v>3266</v>
      </c>
      <c r="F484" s="13">
        <v>108</v>
      </c>
      <c r="G484" s="13">
        <v>1008</v>
      </c>
      <c r="H484" s="46">
        <f>D484/C484%</f>
        <v>30.50037716872014</v>
      </c>
    </row>
    <row r="485" spans="2:8" ht="13.5" customHeight="1">
      <c r="B485" s="65">
        <v>58</v>
      </c>
      <c r="C485" s="20">
        <v>11866</v>
      </c>
      <c r="D485" s="20">
        <v>3688</v>
      </c>
      <c r="E485" s="18">
        <v>3101</v>
      </c>
      <c r="F485" s="13">
        <v>98</v>
      </c>
      <c r="G485" s="13">
        <v>937</v>
      </c>
      <c r="H485" s="46">
        <f aca="true" t="shared" si="27" ref="H485:H507">D485/C485%</f>
        <v>31.08039777515591</v>
      </c>
    </row>
    <row r="486" spans="2:8" ht="13.5" customHeight="1">
      <c r="B486" s="65">
        <v>59</v>
      </c>
      <c r="C486" s="20">
        <v>10443</v>
      </c>
      <c r="D486" s="20">
        <v>3847</v>
      </c>
      <c r="E486" s="18">
        <v>2967</v>
      </c>
      <c r="F486" s="13">
        <v>86</v>
      </c>
      <c r="G486" s="13">
        <v>646</v>
      </c>
      <c r="H486" s="46">
        <f t="shared" si="27"/>
        <v>36.83807335056976</v>
      </c>
    </row>
    <row r="487" spans="2:8" ht="13.5" customHeight="1">
      <c r="B487" s="65">
        <v>60</v>
      </c>
      <c r="C487" s="20">
        <v>10812</v>
      </c>
      <c r="D487" s="20">
        <v>4021</v>
      </c>
      <c r="E487" s="18">
        <v>3027</v>
      </c>
      <c r="F487" s="13">
        <v>90</v>
      </c>
      <c r="G487" s="13">
        <v>672</v>
      </c>
      <c r="H487" s="46">
        <f t="shared" si="27"/>
        <v>37.19015908250093</v>
      </c>
    </row>
    <row r="488" spans="2:8" ht="13.5" customHeight="1">
      <c r="B488" s="65">
        <v>61</v>
      </c>
      <c r="C488" s="20">
        <v>11039</v>
      </c>
      <c r="D488" s="20">
        <v>3913</v>
      </c>
      <c r="E488" s="18">
        <v>2802</v>
      </c>
      <c r="F488" s="13">
        <v>110</v>
      </c>
      <c r="G488" s="13">
        <v>755</v>
      </c>
      <c r="H488" s="46">
        <f t="shared" si="27"/>
        <v>35.44705136334813</v>
      </c>
    </row>
    <row r="489" spans="2:8" ht="13.5" customHeight="1">
      <c r="B489" s="65">
        <v>62</v>
      </c>
      <c r="C489" s="20">
        <v>11976</v>
      </c>
      <c r="D489" s="20">
        <v>3903</v>
      </c>
      <c r="E489" s="18">
        <v>2758</v>
      </c>
      <c r="F489" s="13">
        <v>69</v>
      </c>
      <c r="G489" s="13">
        <v>667</v>
      </c>
      <c r="H489" s="46">
        <f t="shared" si="27"/>
        <v>32.59018036072144</v>
      </c>
    </row>
    <row r="490" spans="2:8" ht="13.5" customHeight="1">
      <c r="B490" s="65">
        <v>63</v>
      </c>
      <c r="C490" s="20">
        <v>17588</v>
      </c>
      <c r="D490" s="20">
        <v>4520</v>
      </c>
      <c r="E490" s="18">
        <v>2885</v>
      </c>
      <c r="F490" s="13">
        <v>111</v>
      </c>
      <c r="G490" s="13">
        <v>672</v>
      </c>
      <c r="H490" s="46">
        <f t="shared" si="27"/>
        <v>25.69934045940414</v>
      </c>
    </row>
    <row r="491" spans="2:8" ht="13.5" customHeight="1">
      <c r="B491" s="66" t="s">
        <v>11</v>
      </c>
      <c r="C491" s="20">
        <v>21523</v>
      </c>
      <c r="D491" s="20">
        <v>3638</v>
      </c>
      <c r="E491" s="18">
        <v>2400</v>
      </c>
      <c r="F491" s="13">
        <v>91</v>
      </c>
      <c r="G491" s="13">
        <v>529</v>
      </c>
      <c r="H491" s="46">
        <f t="shared" si="27"/>
        <v>16.902848115968965</v>
      </c>
    </row>
    <row r="492" spans="2:8" ht="13.5" customHeight="1">
      <c r="B492" s="64" t="s">
        <v>16</v>
      </c>
      <c r="C492" s="20">
        <v>22824</v>
      </c>
      <c r="D492" s="20">
        <v>3619</v>
      </c>
      <c r="E492" s="18">
        <v>2349</v>
      </c>
      <c r="F492" s="13">
        <v>101</v>
      </c>
      <c r="G492" s="13">
        <v>532</v>
      </c>
      <c r="H492" s="46">
        <f t="shared" si="27"/>
        <v>15.856116368734664</v>
      </c>
    </row>
    <row r="493" spans="2:8" ht="13.5" customHeight="1">
      <c r="B493" s="64" t="s">
        <v>17</v>
      </c>
      <c r="C493" s="20">
        <v>26884</v>
      </c>
      <c r="D493" s="20">
        <v>3585</v>
      </c>
      <c r="E493" s="18">
        <v>2214</v>
      </c>
      <c r="F493" s="13">
        <v>71</v>
      </c>
      <c r="G493" s="13">
        <v>492</v>
      </c>
      <c r="H493" s="46">
        <f t="shared" si="27"/>
        <v>13.335069186133017</v>
      </c>
    </row>
    <row r="494" spans="2:8" ht="13.5" customHeight="1">
      <c r="B494" s="64" t="s">
        <v>18</v>
      </c>
      <c r="C494" s="20">
        <v>30966</v>
      </c>
      <c r="D494" s="20">
        <v>3935</v>
      </c>
      <c r="E494" s="18">
        <v>2474</v>
      </c>
      <c r="F494" s="13">
        <v>79</v>
      </c>
      <c r="G494" s="13">
        <v>612</v>
      </c>
      <c r="H494" s="46">
        <f t="shared" si="27"/>
        <v>12.707485629399986</v>
      </c>
    </row>
    <row r="495" spans="2:8" ht="13.5" customHeight="1">
      <c r="B495" s="64" t="s">
        <v>19</v>
      </c>
      <c r="C495" s="20">
        <v>30707</v>
      </c>
      <c r="D495" s="20">
        <v>4126</v>
      </c>
      <c r="E495" s="18">
        <v>2414</v>
      </c>
      <c r="F495" s="13">
        <v>76</v>
      </c>
      <c r="G495" s="13">
        <v>538</v>
      </c>
      <c r="H495" s="46">
        <f t="shared" si="27"/>
        <v>13.436675676555835</v>
      </c>
    </row>
    <row r="496" spans="2:8" ht="13.5" customHeight="1">
      <c r="B496" s="64" t="s">
        <v>20</v>
      </c>
      <c r="C496" s="20">
        <v>30119</v>
      </c>
      <c r="D496" s="20">
        <v>3999</v>
      </c>
      <c r="E496" s="18">
        <v>2492</v>
      </c>
      <c r="F496" s="13">
        <v>81</v>
      </c>
      <c r="G496" s="13">
        <v>546</v>
      </c>
      <c r="H496" s="46">
        <f t="shared" si="27"/>
        <v>13.277333244795644</v>
      </c>
    </row>
    <row r="497" spans="2:8" ht="13.5" customHeight="1">
      <c r="B497" s="64" t="s">
        <v>21</v>
      </c>
      <c r="C497" s="20">
        <v>31231</v>
      </c>
      <c r="D497" s="20">
        <v>4041</v>
      </c>
      <c r="E497" s="18">
        <v>2418</v>
      </c>
      <c r="F497" s="13">
        <v>95</v>
      </c>
      <c r="G497" s="13">
        <v>534</v>
      </c>
      <c r="H497" s="46">
        <f t="shared" si="27"/>
        <v>12.939066952707245</v>
      </c>
    </row>
    <row r="498" spans="2:8" ht="13.5" customHeight="1">
      <c r="B498" s="64" t="s">
        <v>22</v>
      </c>
      <c r="C498" s="20">
        <v>36406</v>
      </c>
      <c r="D498" s="20">
        <v>4585</v>
      </c>
      <c r="E498" s="18">
        <v>2494</v>
      </c>
      <c r="F498" s="13">
        <v>110</v>
      </c>
      <c r="G498" s="13">
        <v>605</v>
      </c>
      <c r="H498" s="46">
        <f t="shared" si="27"/>
        <v>12.594077899247377</v>
      </c>
    </row>
    <row r="499" spans="2:8" ht="13.5" customHeight="1">
      <c r="B499" s="64" t="s">
        <v>23</v>
      </c>
      <c r="C499" s="20">
        <v>41064</v>
      </c>
      <c r="D499" s="20">
        <v>4574</v>
      </c>
      <c r="E499" s="18">
        <v>2773</v>
      </c>
      <c r="F499" s="13">
        <v>98</v>
      </c>
      <c r="G499" s="13">
        <v>777</v>
      </c>
      <c r="H499" s="46">
        <f t="shared" si="27"/>
        <v>11.138710305864018</v>
      </c>
    </row>
    <row r="500" spans="2:8" ht="13.5" customHeight="1">
      <c r="B500" s="65">
        <v>10</v>
      </c>
      <c r="C500" s="20">
        <v>46009</v>
      </c>
      <c r="D500" s="20">
        <v>4714</v>
      </c>
      <c r="E500" s="18">
        <v>2850</v>
      </c>
      <c r="F500" s="13">
        <v>115</v>
      </c>
      <c r="G500" s="13">
        <v>825</v>
      </c>
      <c r="H500" s="46">
        <f t="shared" si="27"/>
        <v>10.245821469712448</v>
      </c>
    </row>
    <row r="501" spans="2:8" ht="13.5" customHeight="1">
      <c r="B501" s="65">
        <v>11</v>
      </c>
      <c r="C501" s="20">
        <v>53552</v>
      </c>
      <c r="D501" s="20">
        <v>4958</v>
      </c>
      <c r="E501" s="18">
        <v>2861</v>
      </c>
      <c r="F501" s="13">
        <v>142</v>
      </c>
      <c r="G501" s="13">
        <v>861</v>
      </c>
      <c r="H501" s="46">
        <f t="shared" si="27"/>
        <v>9.258291006871826</v>
      </c>
    </row>
    <row r="502" spans="2:8" ht="13.5" customHeight="1">
      <c r="B502" s="65">
        <v>12</v>
      </c>
      <c r="C502" s="20">
        <v>87943</v>
      </c>
      <c r="D502" s="20">
        <v>6364</v>
      </c>
      <c r="E502" s="18">
        <v>4062</v>
      </c>
      <c r="F502" s="13">
        <v>208</v>
      </c>
      <c r="G502" s="13">
        <v>1174</v>
      </c>
      <c r="H502" s="46">
        <f t="shared" si="27"/>
        <v>7.236505463766304</v>
      </c>
    </row>
    <row r="503" spans="2:8" ht="13.5" customHeight="1">
      <c r="B503" s="65">
        <v>13</v>
      </c>
      <c r="C503" s="20">
        <v>145936</v>
      </c>
      <c r="D503" s="20">
        <v>7662</v>
      </c>
      <c r="E503" s="18">
        <v>4222</v>
      </c>
      <c r="F503" s="13">
        <v>238</v>
      </c>
      <c r="G503" s="13">
        <v>1123</v>
      </c>
      <c r="H503" s="46">
        <f t="shared" si="27"/>
        <v>5.250246683477689</v>
      </c>
    </row>
    <row r="504" spans="2:8" ht="13.5" customHeight="1">
      <c r="B504" s="65">
        <v>14</v>
      </c>
      <c r="C504" s="18">
        <v>196018</v>
      </c>
      <c r="D504" s="18">
        <v>9607</v>
      </c>
      <c r="E504" s="18">
        <v>4931</v>
      </c>
      <c r="F504" s="41">
        <v>269</v>
      </c>
      <c r="G504" s="13">
        <v>1174</v>
      </c>
      <c r="H504" s="46">
        <f t="shared" si="27"/>
        <v>4.901080513014111</v>
      </c>
    </row>
    <row r="505" spans="2:8" ht="13.5" customHeight="1">
      <c r="B505" s="67">
        <v>15</v>
      </c>
      <c r="C505" s="51">
        <v>230743</v>
      </c>
      <c r="D505" s="51">
        <v>11100</v>
      </c>
      <c r="E505" s="51">
        <v>5331</v>
      </c>
      <c r="F505" s="41">
        <v>298</v>
      </c>
      <c r="G505" s="13">
        <v>1363</v>
      </c>
      <c r="H505" s="46">
        <f t="shared" si="27"/>
        <v>4.810546798819466</v>
      </c>
    </row>
    <row r="506" spans="2:8" s="15" customFormat="1" ht="13.5" customHeight="1">
      <c r="B506" s="67">
        <v>16</v>
      </c>
      <c r="C506" s="51">
        <v>226059</v>
      </c>
      <c r="D506" s="52">
        <v>12332</v>
      </c>
      <c r="E506" s="51">
        <v>5522</v>
      </c>
      <c r="F506" s="41">
        <v>341</v>
      </c>
      <c r="G506" s="23">
        <v>1239</v>
      </c>
      <c r="H506" s="46">
        <f t="shared" si="27"/>
        <v>5.455213019609925</v>
      </c>
    </row>
    <row r="507" spans="2:8" s="15" customFormat="1" ht="13.5" customHeight="1">
      <c r="B507" s="65">
        <v>17</v>
      </c>
      <c r="C507" s="51">
        <v>205312</v>
      </c>
      <c r="D507" s="51">
        <v>12884</v>
      </c>
      <c r="E507" s="51">
        <v>6362</v>
      </c>
      <c r="F507" s="41">
        <v>452</v>
      </c>
      <c r="G507" s="40">
        <v>1551</v>
      </c>
      <c r="H507" s="46">
        <f t="shared" si="27"/>
        <v>6.275327306733168</v>
      </c>
    </row>
    <row r="508" spans="2:8" s="15" customFormat="1" ht="13.5" customHeight="1">
      <c r="B508" s="65">
        <v>18</v>
      </c>
      <c r="C508" s="51">
        <v>194824</v>
      </c>
      <c r="D508" s="51">
        <v>13816</v>
      </c>
      <c r="E508" s="51">
        <v>6551</v>
      </c>
      <c r="F508" s="41">
        <v>485</v>
      </c>
      <c r="G508" s="40">
        <v>1598</v>
      </c>
      <c r="H508" s="46">
        <f aca="true" t="shared" si="28" ref="H508:H514">D508/C508%</f>
        <v>7.091528764423274</v>
      </c>
    </row>
    <row r="509" spans="2:8" ht="13.5" customHeight="1">
      <c r="B509" s="64" t="s">
        <v>24</v>
      </c>
      <c r="C509" s="56">
        <v>185472</v>
      </c>
      <c r="D509" s="56">
        <v>13617</v>
      </c>
      <c r="E509" s="56">
        <v>6575</v>
      </c>
      <c r="F509" s="40">
        <v>511</v>
      </c>
      <c r="G509" s="40">
        <v>1657</v>
      </c>
      <c r="H509" s="46">
        <f t="shared" si="28"/>
        <v>7.34180900621118</v>
      </c>
    </row>
    <row r="510" spans="2:8" ht="13.5" customHeight="1">
      <c r="B510" s="64" t="s">
        <v>25</v>
      </c>
      <c r="C510" s="56">
        <v>178191</v>
      </c>
      <c r="D510" s="56">
        <v>13129</v>
      </c>
      <c r="E510" s="56">
        <v>6480</v>
      </c>
      <c r="F510" s="40">
        <v>493</v>
      </c>
      <c r="G510" s="40">
        <v>1734</v>
      </c>
      <c r="H510" s="46">
        <f t="shared" si="28"/>
        <v>7.36793665224394</v>
      </c>
    </row>
    <row r="511" spans="2:8" ht="13.5" customHeight="1">
      <c r="B511" s="64" t="s">
        <v>39</v>
      </c>
      <c r="C511" s="56">
        <v>169292</v>
      </c>
      <c r="D511" s="56">
        <v>12062</v>
      </c>
      <c r="E511" s="56">
        <v>6160</v>
      </c>
      <c r="F511" s="72">
        <v>460</v>
      </c>
      <c r="G511" s="72">
        <v>1588</v>
      </c>
      <c r="H511" s="46">
        <f t="shared" si="28"/>
        <v>7.1249675117548374</v>
      </c>
    </row>
    <row r="512" spans="2:8" ht="13.5" customHeight="1">
      <c r="B512" s="64" t="s">
        <v>43</v>
      </c>
      <c r="C512" s="56">
        <v>156717</v>
      </c>
      <c r="D512" s="56">
        <v>11554</v>
      </c>
      <c r="E512" s="56">
        <v>5864</v>
      </c>
      <c r="F512" s="72">
        <v>460</v>
      </c>
      <c r="G512" s="72">
        <v>1407</v>
      </c>
      <c r="H512" s="48">
        <f t="shared" si="28"/>
        <v>7.372524997288105</v>
      </c>
    </row>
    <row r="513" spans="2:8" ht="13.5" customHeight="1">
      <c r="B513" s="64" t="s">
        <v>46</v>
      </c>
      <c r="C513" s="56">
        <v>147537</v>
      </c>
      <c r="D513" s="56">
        <v>10948</v>
      </c>
      <c r="E513" s="56">
        <v>5839</v>
      </c>
      <c r="F513" s="72">
        <v>498</v>
      </c>
      <c r="G513" s="72">
        <v>1342</v>
      </c>
      <c r="H513" s="48">
        <f>D513/C513%</f>
        <v>7.420511464920665</v>
      </c>
    </row>
    <row r="514" spans="2:8" ht="13.5" customHeight="1">
      <c r="B514" s="78" t="s">
        <v>52</v>
      </c>
      <c r="C514" s="79">
        <v>144129</v>
      </c>
      <c r="D514" s="79">
        <v>11204</v>
      </c>
      <c r="E514" s="79">
        <v>5975</v>
      </c>
      <c r="F514" s="80">
        <v>536</v>
      </c>
      <c r="G514" s="80">
        <v>1122</v>
      </c>
      <c r="H514" s="81">
        <f t="shared" si="28"/>
        <v>7.7735917129793455</v>
      </c>
    </row>
    <row r="515" spans="2:8" s="15" customFormat="1" ht="13.5" customHeight="1">
      <c r="B515" s="44"/>
      <c r="C515" s="52"/>
      <c r="D515" s="52"/>
      <c r="E515" s="52"/>
      <c r="F515" s="45"/>
      <c r="G515" s="23"/>
      <c r="H515" s="48"/>
    </row>
    <row r="516" spans="2:8" ht="13.5" customHeight="1" thickBot="1">
      <c r="B516" s="14" t="s">
        <v>12</v>
      </c>
      <c r="C516" s="22"/>
      <c r="E516" s="15"/>
      <c r="H516" s="47"/>
    </row>
    <row r="517" spans="2:8" ht="13.5" customHeight="1" thickTop="1">
      <c r="B517" s="7" t="s">
        <v>1</v>
      </c>
      <c r="C517" s="8" t="s">
        <v>2</v>
      </c>
      <c r="D517" s="8" t="s">
        <v>3</v>
      </c>
      <c r="E517" s="9" t="s">
        <v>4</v>
      </c>
      <c r="F517" s="10" t="s">
        <v>44</v>
      </c>
      <c r="G517" s="10" t="s">
        <v>45</v>
      </c>
      <c r="H517" s="9" t="s">
        <v>10</v>
      </c>
    </row>
    <row r="518" spans="2:8" ht="13.5" customHeight="1">
      <c r="B518" s="64" t="s">
        <v>15</v>
      </c>
      <c r="C518" s="20">
        <v>2226</v>
      </c>
      <c r="D518" s="20">
        <v>2225</v>
      </c>
      <c r="E518" s="19">
        <v>1859</v>
      </c>
      <c r="F518" s="13">
        <v>156</v>
      </c>
      <c r="G518" s="13">
        <v>1458</v>
      </c>
      <c r="H518" s="46">
        <f>D518/C518%</f>
        <v>99.9550763701707</v>
      </c>
    </row>
    <row r="519" spans="2:8" ht="13.5" customHeight="1">
      <c r="B519" s="65">
        <v>58</v>
      </c>
      <c r="C519" s="20">
        <v>1857</v>
      </c>
      <c r="D519" s="20">
        <v>1858</v>
      </c>
      <c r="E519" s="19">
        <v>1625</v>
      </c>
      <c r="F519" s="13">
        <v>141</v>
      </c>
      <c r="G519" s="13">
        <v>1283</v>
      </c>
      <c r="H519" s="46">
        <f aca="true" t="shared" si="29" ref="H519:H541">D519/C519%</f>
        <v>100.05385029617663</v>
      </c>
    </row>
    <row r="520" spans="2:8" ht="13.5" customHeight="1">
      <c r="B520" s="65">
        <v>59</v>
      </c>
      <c r="C520" s="20">
        <v>2224</v>
      </c>
      <c r="D520" s="20">
        <v>2221</v>
      </c>
      <c r="E520" s="19">
        <v>1887</v>
      </c>
      <c r="F520" s="13">
        <v>189</v>
      </c>
      <c r="G520" s="13">
        <v>1492</v>
      </c>
      <c r="H520" s="46">
        <f t="shared" si="29"/>
        <v>99.86510791366908</v>
      </c>
    </row>
    <row r="521" spans="2:8" ht="13.5" customHeight="1">
      <c r="B521" s="65">
        <v>60</v>
      </c>
      <c r="C521" s="20">
        <v>2403</v>
      </c>
      <c r="D521" s="20">
        <v>2400</v>
      </c>
      <c r="E521" s="19">
        <v>2159</v>
      </c>
      <c r="F521" s="13">
        <v>217</v>
      </c>
      <c r="G521" s="13">
        <v>1704</v>
      </c>
      <c r="H521" s="46">
        <f t="shared" si="29"/>
        <v>99.87515605493134</v>
      </c>
    </row>
    <row r="522" spans="2:8" ht="13.5" customHeight="1">
      <c r="B522" s="65">
        <v>61</v>
      </c>
      <c r="C522" s="20">
        <v>2102</v>
      </c>
      <c r="D522" s="20">
        <v>2104</v>
      </c>
      <c r="E522" s="19">
        <v>1801</v>
      </c>
      <c r="F522" s="13">
        <v>170</v>
      </c>
      <c r="G522" s="13">
        <v>1431</v>
      </c>
      <c r="H522" s="46">
        <f t="shared" si="29"/>
        <v>100.09514747859181</v>
      </c>
    </row>
    <row r="523" spans="2:8" ht="13.5" customHeight="1">
      <c r="B523" s="65">
        <v>62</v>
      </c>
      <c r="C523" s="20">
        <v>2074</v>
      </c>
      <c r="D523" s="20">
        <v>2072</v>
      </c>
      <c r="E523" s="19">
        <v>1916</v>
      </c>
      <c r="F523" s="13">
        <v>209</v>
      </c>
      <c r="G523" s="13">
        <v>1570</v>
      </c>
      <c r="H523" s="46">
        <f t="shared" si="29"/>
        <v>99.90356798457088</v>
      </c>
    </row>
    <row r="524" spans="2:8" ht="13.5" customHeight="1">
      <c r="B524" s="65">
        <v>63</v>
      </c>
      <c r="C524" s="20">
        <v>1958</v>
      </c>
      <c r="D524" s="20">
        <v>1957</v>
      </c>
      <c r="E524" s="19">
        <v>1810</v>
      </c>
      <c r="F524" s="13">
        <v>197</v>
      </c>
      <c r="G524" s="13">
        <v>1522</v>
      </c>
      <c r="H524" s="46">
        <f t="shared" si="29"/>
        <v>99.94892747701738</v>
      </c>
    </row>
    <row r="525" spans="2:8" ht="13.5" customHeight="1">
      <c r="B525" s="66" t="s">
        <v>11</v>
      </c>
      <c r="C525" s="20">
        <v>1388</v>
      </c>
      <c r="D525" s="20">
        <v>1383</v>
      </c>
      <c r="E525" s="19">
        <v>1270</v>
      </c>
      <c r="F525" s="13">
        <v>126</v>
      </c>
      <c r="G525" s="13">
        <v>1108</v>
      </c>
      <c r="H525" s="46">
        <f t="shared" si="29"/>
        <v>99.63976945244956</v>
      </c>
    </row>
    <row r="526" spans="2:8" ht="13.5" customHeight="1">
      <c r="B526" s="64" t="s">
        <v>16</v>
      </c>
      <c r="C526" s="20">
        <v>1437</v>
      </c>
      <c r="D526" s="20">
        <v>1436</v>
      </c>
      <c r="E526" s="19">
        <v>1282</v>
      </c>
      <c r="F526" s="13">
        <v>148</v>
      </c>
      <c r="G526" s="13">
        <v>1089</v>
      </c>
      <c r="H526" s="46">
        <f t="shared" si="29"/>
        <v>99.93041057759221</v>
      </c>
    </row>
    <row r="527" spans="2:8" ht="13.5" customHeight="1">
      <c r="B527" s="64" t="s">
        <v>17</v>
      </c>
      <c r="C527" s="20">
        <v>1314</v>
      </c>
      <c r="D527" s="20">
        <v>1305</v>
      </c>
      <c r="E527" s="19">
        <v>1241</v>
      </c>
      <c r="F527" s="13">
        <v>137</v>
      </c>
      <c r="G527" s="13">
        <v>1045</v>
      </c>
      <c r="H527" s="46">
        <f t="shared" si="29"/>
        <v>99.31506849315068</v>
      </c>
    </row>
    <row r="528" spans="2:8" ht="13.5" customHeight="1">
      <c r="B528" s="64" t="s">
        <v>18</v>
      </c>
      <c r="C528" s="20">
        <v>1316</v>
      </c>
      <c r="D528" s="20">
        <v>1319</v>
      </c>
      <c r="E528" s="19">
        <v>1243</v>
      </c>
      <c r="F528" s="13">
        <v>154</v>
      </c>
      <c r="G528" s="13">
        <v>972</v>
      </c>
      <c r="H528" s="46">
        <f t="shared" si="29"/>
        <v>100.22796352583586</v>
      </c>
    </row>
    <row r="529" spans="2:8" ht="13.5" customHeight="1">
      <c r="B529" s="64" t="s">
        <v>19</v>
      </c>
      <c r="C529" s="20">
        <v>1539</v>
      </c>
      <c r="D529" s="20">
        <v>1537</v>
      </c>
      <c r="E529" s="19">
        <v>1422</v>
      </c>
      <c r="F529" s="13">
        <v>168</v>
      </c>
      <c r="G529" s="13">
        <v>1133</v>
      </c>
      <c r="H529" s="46">
        <f t="shared" si="29"/>
        <v>99.87004548408056</v>
      </c>
    </row>
    <row r="530" spans="2:8" ht="13.5" customHeight="1">
      <c r="B530" s="64" t="s">
        <v>20</v>
      </c>
      <c r="C530" s="20">
        <v>1391</v>
      </c>
      <c r="D530" s="20">
        <v>1390</v>
      </c>
      <c r="E530" s="19">
        <v>1334</v>
      </c>
      <c r="F530" s="13">
        <v>191</v>
      </c>
      <c r="G530" s="13">
        <v>970</v>
      </c>
      <c r="H530" s="46">
        <f t="shared" si="29"/>
        <v>99.92810927390367</v>
      </c>
    </row>
    <row r="531" spans="2:8" ht="13.5" customHeight="1">
      <c r="B531" s="64" t="s">
        <v>21</v>
      </c>
      <c r="C531" s="20">
        <v>1353</v>
      </c>
      <c r="D531" s="20">
        <v>1342</v>
      </c>
      <c r="E531" s="19">
        <v>1294</v>
      </c>
      <c r="F531" s="13">
        <v>192</v>
      </c>
      <c r="G531" s="13">
        <v>933</v>
      </c>
      <c r="H531" s="46">
        <f t="shared" si="29"/>
        <v>99.1869918699187</v>
      </c>
    </row>
    <row r="532" spans="2:8" ht="13.5" customHeight="1">
      <c r="B532" s="64" t="s">
        <v>22</v>
      </c>
      <c r="C532" s="20">
        <v>1188</v>
      </c>
      <c r="D532" s="20">
        <v>1193</v>
      </c>
      <c r="E532" s="19">
        <v>1197</v>
      </c>
      <c r="F532" s="13">
        <v>180</v>
      </c>
      <c r="G532" s="13">
        <v>863</v>
      </c>
      <c r="H532" s="46">
        <f t="shared" si="29"/>
        <v>100.42087542087542</v>
      </c>
    </row>
    <row r="533" spans="2:8" ht="13.5" customHeight="1">
      <c r="B533" s="64" t="s">
        <v>23</v>
      </c>
      <c r="C533" s="20">
        <v>1258</v>
      </c>
      <c r="D533" s="20">
        <v>1248</v>
      </c>
      <c r="E533" s="19">
        <v>1197</v>
      </c>
      <c r="F533" s="13">
        <v>168</v>
      </c>
      <c r="G533" s="13">
        <v>887</v>
      </c>
      <c r="H533" s="46">
        <f t="shared" si="29"/>
        <v>99.20508744038156</v>
      </c>
    </row>
    <row r="534" spans="2:8" ht="13.5" customHeight="1">
      <c r="B534" s="65">
        <v>10</v>
      </c>
      <c r="C534" s="20">
        <v>1382</v>
      </c>
      <c r="D534" s="20">
        <v>1373</v>
      </c>
      <c r="E534" s="19">
        <v>1373</v>
      </c>
      <c r="F534" s="13">
        <v>181</v>
      </c>
      <c r="G534" s="13">
        <v>969</v>
      </c>
      <c r="H534" s="46">
        <f t="shared" si="29"/>
        <v>99.34876989869754</v>
      </c>
    </row>
    <row r="535" spans="2:8" ht="13.5" customHeight="1">
      <c r="B535" s="65">
        <v>11</v>
      </c>
      <c r="C535" s="20">
        <v>1502</v>
      </c>
      <c r="D535" s="20">
        <v>1495</v>
      </c>
      <c r="E535" s="19">
        <v>1486</v>
      </c>
      <c r="F535" s="13">
        <v>223</v>
      </c>
      <c r="G535" s="13">
        <v>1051</v>
      </c>
      <c r="H535" s="46">
        <f t="shared" si="29"/>
        <v>99.53395472703063</v>
      </c>
    </row>
    <row r="536" spans="2:8" ht="13.5" customHeight="1">
      <c r="B536" s="65">
        <v>12</v>
      </c>
      <c r="C536" s="20">
        <v>1731</v>
      </c>
      <c r="D536" s="20">
        <v>1725</v>
      </c>
      <c r="E536" s="19">
        <v>1688</v>
      </c>
      <c r="F536" s="13">
        <v>222</v>
      </c>
      <c r="G536" s="13">
        <v>1044</v>
      </c>
      <c r="H536" s="46">
        <f t="shared" si="29"/>
        <v>99.65337954939342</v>
      </c>
    </row>
    <row r="537" spans="2:8" ht="13.5" customHeight="1">
      <c r="B537" s="65">
        <v>13</v>
      </c>
      <c r="C537" s="20">
        <v>2388</v>
      </c>
      <c r="D537" s="20">
        <v>2372</v>
      </c>
      <c r="E537" s="19">
        <v>2322</v>
      </c>
      <c r="F537" s="13">
        <v>339</v>
      </c>
      <c r="G537" s="13">
        <v>1226</v>
      </c>
      <c r="H537" s="46">
        <f t="shared" si="29"/>
        <v>99.32998324958125</v>
      </c>
    </row>
    <row r="538" spans="2:8" ht="13.5" customHeight="1">
      <c r="B538" s="65">
        <v>14</v>
      </c>
      <c r="C538" s="18">
        <v>2987</v>
      </c>
      <c r="D538" s="18">
        <v>2967</v>
      </c>
      <c r="E538" s="18">
        <v>2916</v>
      </c>
      <c r="F538" s="41">
        <v>364</v>
      </c>
      <c r="G538" s="13">
        <v>1354</v>
      </c>
      <c r="H538" s="46">
        <f t="shared" si="29"/>
        <v>99.33043187144291</v>
      </c>
    </row>
    <row r="539" spans="2:8" ht="13.5" customHeight="1">
      <c r="B539" s="67">
        <v>15</v>
      </c>
      <c r="C539" s="51">
        <v>4519</v>
      </c>
      <c r="D539" s="51">
        <v>4457</v>
      </c>
      <c r="E539" s="51">
        <v>4345</v>
      </c>
      <c r="F539" s="41">
        <v>652</v>
      </c>
      <c r="G539" s="23">
        <v>1813</v>
      </c>
      <c r="H539" s="46">
        <f t="shared" si="29"/>
        <v>98.62801504757691</v>
      </c>
    </row>
    <row r="540" spans="2:8" s="15" customFormat="1" ht="13.5" customHeight="1">
      <c r="B540" s="67">
        <v>16</v>
      </c>
      <c r="C540" s="51">
        <v>5547</v>
      </c>
      <c r="D540" s="52">
        <v>5310</v>
      </c>
      <c r="E540" s="51">
        <v>4935</v>
      </c>
      <c r="F540" s="41">
        <v>764</v>
      </c>
      <c r="G540" s="23">
        <v>1597</v>
      </c>
      <c r="H540" s="46">
        <f t="shared" si="29"/>
        <v>95.7274202271498</v>
      </c>
    </row>
    <row r="541" spans="2:8" s="15" customFormat="1" ht="13.5" customHeight="1">
      <c r="B541" s="65">
        <v>17</v>
      </c>
      <c r="C541" s="51">
        <v>5403</v>
      </c>
      <c r="D541" s="51">
        <v>5198</v>
      </c>
      <c r="E541" s="51">
        <v>4889</v>
      </c>
      <c r="F541" s="41">
        <v>793</v>
      </c>
      <c r="G541" s="40">
        <v>1593</v>
      </c>
      <c r="H541" s="46">
        <f t="shared" si="29"/>
        <v>96.20581158615583</v>
      </c>
    </row>
    <row r="542" spans="2:8" s="15" customFormat="1" ht="13.5" customHeight="1">
      <c r="B542" s="65">
        <v>18</v>
      </c>
      <c r="C542" s="51">
        <v>5134</v>
      </c>
      <c r="D542" s="51">
        <v>4866</v>
      </c>
      <c r="E542" s="51">
        <v>4495</v>
      </c>
      <c r="F542" s="41">
        <v>803</v>
      </c>
      <c r="G542" s="40">
        <v>1554</v>
      </c>
      <c r="H542" s="46">
        <f aca="true" t="shared" si="30" ref="H542:H548">D542/C542%</f>
        <v>94.77989871445266</v>
      </c>
    </row>
    <row r="543" spans="2:8" ht="13.5" customHeight="1">
      <c r="B543" s="64" t="s">
        <v>24</v>
      </c>
      <c r="C543" s="56">
        <v>4582</v>
      </c>
      <c r="D543" s="56">
        <v>4424</v>
      </c>
      <c r="E543" s="56">
        <v>4230</v>
      </c>
      <c r="F543" s="40">
        <v>831</v>
      </c>
      <c r="G543" s="40">
        <v>1562</v>
      </c>
      <c r="H543" s="46">
        <f t="shared" si="30"/>
        <v>96.55172413793103</v>
      </c>
    </row>
    <row r="544" spans="2:8" ht="13.5" customHeight="1">
      <c r="B544" s="64" t="s">
        <v>25</v>
      </c>
      <c r="C544" s="56">
        <v>3866</v>
      </c>
      <c r="D544" s="56">
        <v>3621</v>
      </c>
      <c r="E544" s="56">
        <v>3404</v>
      </c>
      <c r="F544" s="40">
        <v>614</v>
      </c>
      <c r="G544" s="40">
        <v>1355</v>
      </c>
      <c r="H544" s="46">
        <f t="shared" si="30"/>
        <v>93.66270046559752</v>
      </c>
    </row>
    <row r="545" spans="2:8" ht="13.5" customHeight="1">
      <c r="B545" s="64" t="s">
        <v>39</v>
      </c>
      <c r="C545" s="56">
        <v>3607</v>
      </c>
      <c r="D545" s="56">
        <v>3397</v>
      </c>
      <c r="E545" s="56">
        <v>3172</v>
      </c>
      <c r="F545" s="72">
        <v>552</v>
      </c>
      <c r="G545" s="72">
        <v>1352</v>
      </c>
      <c r="H545" s="46">
        <f t="shared" si="30"/>
        <v>94.17798724701969</v>
      </c>
    </row>
    <row r="546" spans="2:8" ht="13.5" customHeight="1">
      <c r="B546" s="64" t="s">
        <v>43</v>
      </c>
      <c r="C546" s="56">
        <v>3284</v>
      </c>
      <c r="D546" s="56">
        <v>3084</v>
      </c>
      <c r="E546" s="56">
        <v>2989</v>
      </c>
      <c r="F546" s="72">
        <v>470</v>
      </c>
      <c r="G546" s="72">
        <v>1422</v>
      </c>
      <c r="H546" s="48">
        <f t="shared" si="30"/>
        <v>93.90986601705237</v>
      </c>
    </row>
    <row r="547" spans="2:8" ht="13.5" customHeight="1">
      <c r="B547" s="64" t="s">
        <v>46</v>
      </c>
      <c r="C547" s="56">
        <v>2925</v>
      </c>
      <c r="D547" s="56">
        <v>2677</v>
      </c>
      <c r="E547" s="56">
        <v>2532</v>
      </c>
      <c r="F547" s="72">
        <v>424</v>
      </c>
      <c r="G547" s="72">
        <v>1203</v>
      </c>
      <c r="H547" s="48">
        <f>D547/C547%</f>
        <v>91.52136752136752</v>
      </c>
    </row>
    <row r="548" spans="2:9" ht="13.5" customHeight="1">
      <c r="B548" s="78" t="s">
        <v>52</v>
      </c>
      <c r="C548" s="79">
        <v>2552</v>
      </c>
      <c r="D548" s="79">
        <v>2334</v>
      </c>
      <c r="E548" s="79">
        <v>2199</v>
      </c>
      <c r="F548" s="80">
        <v>332</v>
      </c>
      <c r="G548" s="80">
        <v>1135</v>
      </c>
      <c r="H548" s="81">
        <f t="shared" si="30"/>
        <v>91.4576802507837</v>
      </c>
      <c r="I548" s="28"/>
    </row>
    <row r="549" spans="6:8" ht="13.5" customHeight="1">
      <c r="F549" s="23"/>
      <c r="H549" s="47"/>
    </row>
    <row r="550" spans="2:8" ht="13.5" customHeight="1" thickBot="1">
      <c r="B550" s="14" t="s">
        <v>13</v>
      </c>
      <c r="C550" s="22"/>
      <c r="D550" s="28"/>
      <c r="E550" s="28"/>
      <c r="F550" s="29"/>
      <c r="G550" s="29"/>
      <c r="H550" s="47"/>
    </row>
    <row r="551" spans="2:8" ht="13.5" customHeight="1" thickTop="1">
      <c r="B551" s="30" t="s">
        <v>1</v>
      </c>
      <c r="C551" s="31" t="s">
        <v>2</v>
      </c>
      <c r="D551" s="31" t="s">
        <v>3</v>
      </c>
      <c r="E551" s="32" t="s">
        <v>4</v>
      </c>
      <c r="F551" s="10" t="s">
        <v>44</v>
      </c>
      <c r="G551" s="10" t="s">
        <v>45</v>
      </c>
      <c r="H551" s="9" t="s">
        <v>10</v>
      </c>
    </row>
    <row r="552" spans="2:8" ht="13.5" customHeight="1">
      <c r="B552" s="64" t="s">
        <v>15</v>
      </c>
      <c r="C552" s="33">
        <v>1092</v>
      </c>
      <c r="D552" s="33">
        <v>1074</v>
      </c>
      <c r="E552" s="36">
        <v>1316</v>
      </c>
      <c r="F552" s="34">
        <v>247</v>
      </c>
      <c r="G552" s="34">
        <v>100</v>
      </c>
      <c r="H552" s="46">
        <f>D552/C552%</f>
        <v>98.35164835164835</v>
      </c>
    </row>
    <row r="553" spans="2:8" ht="13.5" customHeight="1">
      <c r="B553" s="65">
        <v>58</v>
      </c>
      <c r="C553" s="33">
        <v>971</v>
      </c>
      <c r="D553" s="33">
        <v>962</v>
      </c>
      <c r="E553" s="36">
        <v>1300</v>
      </c>
      <c r="F553" s="34">
        <v>259</v>
      </c>
      <c r="G553" s="34">
        <v>90</v>
      </c>
      <c r="H553" s="46">
        <f aca="true" t="shared" si="31" ref="H553:H575">D553/C553%</f>
        <v>99.07312049433573</v>
      </c>
    </row>
    <row r="554" spans="2:8" ht="13.5" customHeight="1">
      <c r="B554" s="65">
        <v>59</v>
      </c>
      <c r="C554" s="33">
        <v>1133</v>
      </c>
      <c r="D554" s="33">
        <v>1117</v>
      </c>
      <c r="E554" s="36">
        <v>1241</v>
      </c>
      <c r="F554" s="34">
        <v>195</v>
      </c>
      <c r="G554" s="34">
        <v>87</v>
      </c>
      <c r="H554" s="46">
        <f t="shared" si="31"/>
        <v>98.58781994704324</v>
      </c>
    </row>
    <row r="555" spans="2:8" ht="13.5" customHeight="1">
      <c r="B555" s="65">
        <v>60</v>
      </c>
      <c r="C555" s="33">
        <v>1182</v>
      </c>
      <c r="D555" s="33">
        <v>1173</v>
      </c>
      <c r="E555" s="36">
        <v>1186</v>
      </c>
      <c r="F555" s="34">
        <v>126</v>
      </c>
      <c r="G555" s="34">
        <v>86</v>
      </c>
      <c r="H555" s="46">
        <f t="shared" si="31"/>
        <v>99.23857868020305</v>
      </c>
    </row>
    <row r="556" spans="2:8" ht="13.5" customHeight="1">
      <c r="B556" s="65">
        <v>61</v>
      </c>
      <c r="C556" s="33">
        <v>1073</v>
      </c>
      <c r="D556" s="33">
        <v>1058</v>
      </c>
      <c r="E556" s="36">
        <v>951</v>
      </c>
      <c r="F556" s="34">
        <v>105</v>
      </c>
      <c r="G556" s="34">
        <v>54</v>
      </c>
      <c r="H556" s="46">
        <f t="shared" si="31"/>
        <v>98.60205032618825</v>
      </c>
    </row>
    <row r="557" spans="2:8" ht="13.5" customHeight="1">
      <c r="B557" s="65">
        <v>62</v>
      </c>
      <c r="C557" s="33">
        <v>983</v>
      </c>
      <c r="D557" s="33">
        <v>957</v>
      </c>
      <c r="E557" s="36">
        <v>910</v>
      </c>
      <c r="F557" s="34">
        <v>98</v>
      </c>
      <c r="G557" s="34">
        <v>73</v>
      </c>
      <c r="H557" s="46">
        <f t="shared" si="31"/>
        <v>97.35503560528993</v>
      </c>
    </row>
    <row r="558" spans="2:8" ht="13.5" customHeight="1">
      <c r="B558" s="65">
        <v>63</v>
      </c>
      <c r="C558" s="33">
        <v>1084</v>
      </c>
      <c r="D558" s="33">
        <v>1077</v>
      </c>
      <c r="E558" s="36">
        <v>997</v>
      </c>
      <c r="F558" s="34">
        <v>87</v>
      </c>
      <c r="G558" s="34">
        <v>54</v>
      </c>
      <c r="H558" s="46">
        <f t="shared" si="31"/>
        <v>99.35424354243543</v>
      </c>
    </row>
    <row r="559" spans="2:8" ht="13.5" customHeight="1">
      <c r="B559" s="66" t="s">
        <v>11</v>
      </c>
      <c r="C559" s="33">
        <v>1155</v>
      </c>
      <c r="D559" s="33">
        <v>1117</v>
      </c>
      <c r="E559" s="36">
        <v>983</v>
      </c>
      <c r="F559" s="34">
        <v>69</v>
      </c>
      <c r="G559" s="34">
        <v>71</v>
      </c>
      <c r="H559" s="46">
        <f t="shared" si="31"/>
        <v>96.7099567099567</v>
      </c>
    </row>
    <row r="560" spans="2:8" ht="13.5" customHeight="1">
      <c r="B560" s="64" t="s">
        <v>16</v>
      </c>
      <c r="C560" s="33">
        <v>947</v>
      </c>
      <c r="D560" s="33">
        <v>923</v>
      </c>
      <c r="E560" s="36">
        <v>802</v>
      </c>
      <c r="F560" s="34">
        <v>45</v>
      </c>
      <c r="G560" s="34">
        <v>53</v>
      </c>
      <c r="H560" s="46">
        <f t="shared" si="31"/>
        <v>97.46568109820485</v>
      </c>
    </row>
    <row r="561" spans="2:8" ht="13.5" customHeight="1">
      <c r="B561" s="64" t="s">
        <v>17</v>
      </c>
      <c r="C561" s="33">
        <v>918</v>
      </c>
      <c r="D561" s="33">
        <v>881</v>
      </c>
      <c r="E561" s="36">
        <v>759</v>
      </c>
      <c r="F561" s="34">
        <v>46</v>
      </c>
      <c r="G561" s="34">
        <v>46</v>
      </c>
      <c r="H561" s="46">
        <f t="shared" si="31"/>
        <v>95.96949891067538</v>
      </c>
    </row>
    <row r="562" spans="2:8" ht="13.5" customHeight="1">
      <c r="B562" s="64" t="s">
        <v>18</v>
      </c>
      <c r="C562" s="33">
        <v>1076</v>
      </c>
      <c r="D562" s="33">
        <v>1028</v>
      </c>
      <c r="E562" s="36">
        <v>805</v>
      </c>
      <c r="F562" s="34">
        <v>38</v>
      </c>
      <c r="G562" s="34">
        <v>49</v>
      </c>
      <c r="H562" s="46">
        <f t="shared" si="31"/>
        <v>95.53903345724908</v>
      </c>
    </row>
    <row r="563" spans="2:8" ht="13.5" customHeight="1">
      <c r="B563" s="64" t="s">
        <v>19</v>
      </c>
      <c r="C563" s="33">
        <v>944</v>
      </c>
      <c r="D563" s="33">
        <v>907</v>
      </c>
      <c r="E563" s="36">
        <v>743</v>
      </c>
      <c r="F563" s="34">
        <v>40</v>
      </c>
      <c r="G563" s="34">
        <v>28</v>
      </c>
      <c r="H563" s="46">
        <f t="shared" si="31"/>
        <v>96.08050847457628</v>
      </c>
    </row>
    <row r="564" spans="2:8" ht="13.5" customHeight="1">
      <c r="B564" s="64" t="s">
        <v>20</v>
      </c>
      <c r="C564" s="33">
        <v>1113</v>
      </c>
      <c r="D564" s="33">
        <v>1098</v>
      </c>
      <c r="E564" s="36">
        <v>894</v>
      </c>
      <c r="F564" s="34">
        <v>64</v>
      </c>
      <c r="G564" s="34">
        <v>49</v>
      </c>
      <c r="H564" s="46">
        <f t="shared" si="31"/>
        <v>98.6522911051213</v>
      </c>
    </row>
    <row r="565" spans="2:8" ht="13.5" customHeight="1">
      <c r="B565" s="64" t="s">
        <v>21</v>
      </c>
      <c r="C565" s="33">
        <v>1108</v>
      </c>
      <c r="D565" s="33">
        <v>1080</v>
      </c>
      <c r="E565" s="36">
        <v>882</v>
      </c>
      <c r="F565" s="34">
        <v>59</v>
      </c>
      <c r="G565" s="34">
        <v>42</v>
      </c>
      <c r="H565" s="46">
        <f t="shared" si="31"/>
        <v>97.47292418772562</v>
      </c>
    </row>
    <row r="566" spans="2:8" ht="13.5" customHeight="1">
      <c r="B566" s="64" t="s">
        <v>22</v>
      </c>
      <c r="C566" s="33">
        <v>1203</v>
      </c>
      <c r="D566" s="33">
        <v>1193</v>
      </c>
      <c r="E566" s="36">
        <v>1114</v>
      </c>
      <c r="F566" s="34">
        <v>51</v>
      </c>
      <c r="G566" s="34">
        <v>49</v>
      </c>
      <c r="H566" s="46">
        <f t="shared" si="31"/>
        <v>99.16874480465503</v>
      </c>
    </row>
    <row r="567" spans="2:8" ht="13.5" customHeight="1">
      <c r="B567" s="64" t="s">
        <v>23</v>
      </c>
      <c r="C567" s="33">
        <v>1290</v>
      </c>
      <c r="D567" s="33">
        <v>1261</v>
      </c>
      <c r="E567" s="36">
        <v>1143</v>
      </c>
      <c r="F567" s="34">
        <v>54</v>
      </c>
      <c r="G567" s="34">
        <v>42</v>
      </c>
      <c r="H567" s="46">
        <f t="shared" si="31"/>
        <v>97.75193798449612</v>
      </c>
    </row>
    <row r="568" spans="2:8" ht="13.5" customHeight="1">
      <c r="B568" s="65">
        <v>10</v>
      </c>
      <c r="C568" s="33">
        <v>1250</v>
      </c>
      <c r="D568" s="33">
        <v>1217</v>
      </c>
      <c r="E568" s="36">
        <v>1096</v>
      </c>
      <c r="F568" s="34">
        <v>55</v>
      </c>
      <c r="G568" s="34">
        <v>50</v>
      </c>
      <c r="H568" s="46">
        <f t="shared" si="31"/>
        <v>97.36</v>
      </c>
    </row>
    <row r="569" spans="2:8" ht="13.5" customHeight="1">
      <c r="B569" s="65">
        <v>11</v>
      </c>
      <c r="C569" s="33">
        <v>1212</v>
      </c>
      <c r="D569" s="33">
        <v>1163</v>
      </c>
      <c r="E569" s="36">
        <v>1102</v>
      </c>
      <c r="F569" s="34">
        <v>56</v>
      </c>
      <c r="G569" s="34">
        <v>46</v>
      </c>
      <c r="H569" s="46">
        <f t="shared" si="31"/>
        <v>95.95709570957096</v>
      </c>
    </row>
    <row r="570" spans="2:8" ht="13.5" customHeight="1">
      <c r="B570" s="65">
        <v>12</v>
      </c>
      <c r="C570" s="33">
        <v>1554</v>
      </c>
      <c r="D570" s="33">
        <v>1377</v>
      </c>
      <c r="E570" s="36">
        <v>1179</v>
      </c>
      <c r="F570" s="34">
        <v>11</v>
      </c>
      <c r="G570" s="34">
        <v>56</v>
      </c>
      <c r="H570" s="46">
        <f t="shared" si="31"/>
        <v>88.61003861003861</v>
      </c>
    </row>
    <row r="571" spans="2:8" ht="13.5" customHeight="1">
      <c r="B571" s="65">
        <v>13</v>
      </c>
      <c r="C571" s="33">
        <v>1771</v>
      </c>
      <c r="D571" s="33">
        <v>1438</v>
      </c>
      <c r="E571" s="36">
        <v>1261</v>
      </c>
      <c r="F571" s="34">
        <v>33</v>
      </c>
      <c r="G571" s="34">
        <v>54</v>
      </c>
      <c r="H571" s="46">
        <f t="shared" si="31"/>
        <v>81.19706380575946</v>
      </c>
    </row>
    <row r="572" spans="2:8" ht="13.5" customHeight="1">
      <c r="B572" s="65">
        <v>14</v>
      </c>
      <c r="C572" s="35">
        <v>2052</v>
      </c>
      <c r="D572" s="35">
        <v>1573</v>
      </c>
      <c r="E572" s="35">
        <v>1371</v>
      </c>
      <c r="F572" s="41">
        <v>20</v>
      </c>
      <c r="G572" s="34">
        <v>53</v>
      </c>
      <c r="H572" s="46">
        <f t="shared" si="31"/>
        <v>76.65692007797271</v>
      </c>
    </row>
    <row r="573" spans="2:8" ht="13.5" customHeight="1">
      <c r="B573" s="67">
        <v>15</v>
      </c>
      <c r="C573" s="35">
        <v>2422</v>
      </c>
      <c r="D573" s="35">
        <v>1706</v>
      </c>
      <c r="E573" s="35">
        <v>1456</v>
      </c>
      <c r="F573" s="41">
        <v>29</v>
      </c>
      <c r="G573" s="34">
        <v>56</v>
      </c>
      <c r="H573" s="46">
        <f t="shared" si="31"/>
        <v>70.43765483071842</v>
      </c>
    </row>
    <row r="574" spans="2:8" ht="13.5" customHeight="1">
      <c r="B574" s="67">
        <v>16</v>
      </c>
      <c r="C574" s="35">
        <v>2391</v>
      </c>
      <c r="D574" s="36">
        <v>1669</v>
      </c>
      <c r="E574" s="35">
        <v>1451</v>
      </c>
      <c r="F574" s="41">
        <v>29</v>
      </c>
      <c r="G574" s="37">
        <v>66</v>
      </c>
      <c r="H574" s="46">
        <f t="shared" si="31"/>
        <v>69.8034295273944</v>
      </c>
    </row>
    <row r="575" spans="2:8" ht="13.5" customHeight="1">
      <c r="B575" s="65">
        <v>17</v>
      </c>
      <c r="C575" s="35">
        <v>2420</v>
      </c>
      <c r="D575" s="35">
        <v>1741</v>
      </c>
      <c r="E575" s="35">
        <v>1502</v>
      </c>
      <c r="F575" s="41">
        <v>20</v>
      </c>
      <c r="G575" s="42">
        <v>67</v>
      </c>
      <c r="H575" s="46">
        <f t="shared" si="31"/>
        <v>71.94214876033058</v>
      </c>
    </row>
    <row r="576" spans="2:8" ht="13.5" customHeight="1">
      <c r="B576" s="65">
        <v>18</v>
      </c>
      <c r="C576" s="35">
        <v>2602</v>
      </c>
      <c r="D576" s="35">
        <v>1999</v>
      </c>
      <c r="E576" s="35">
        <v>1715</v>
      </c>
      <c r="F576" s="41">
        <v>42</v>
      </c>
      <c r="G576" s="42">
        <v>75</v>
      </c>
      <c r="H576" s="46">
        <f aca="true" t="shared" si="32" ref="H576:H582">D576/C576%</f>
        <v>76.82551883166795</v>
      </c>
    </row>
    <row r="577" spans="2:8" ht="13.5" customHeight="1">
      <c r="B577" s="64" t="s">
        <v>24</v>
      </c>
      <c r="C577" s="56">
        <v>2286</v>
      </c>
      <c r="D577" s="56">
        <v>1718</v>
      </c>
      <c r="E577" s="56">
        <v>1618</v>
      </c>
      <c r="F577" s="40">
        <v>57</v>
      </c>
      <c r="G577" s="40">
        <v>62</v>
      </c>
      <c r="H577" s="46">
        <f t="shared" si="32"/>
        <v>75.15310586176729</v>
      </c>
    </row>
    <row r="578" spans="2:8" ht="13.5" customHeight="1">
      <c r="B578" s="64" t="s">
        <v>25</v>
      </c>
      <c r="C578" s="56">
        <v>2361</v>
      </c>
      <c r="D578" s="56">
        <v>1782</v>
      </c>
      <c r="E578" s="56">
        <v>1613</v>
      </c>
      <c r="F578" s="40">
        <v>34</v>
      </c>
      <c r="G578" s="40">
        <v>88</v>
      </c>
      <c r="H578" s="46">
        <f t="shared" si="32"/>
        <v>75.47649301143584</v>
      </c>
    </row>
    <row r="579" spans="2:8" ht="13.5" customHeight="1">
      <c r="B579" s="64" t="s">
        <v>39</v>
      </c>
      <c r="C579" s="56">
        <v>2357</v>
      </c>
      <c r="D579" s="56">
        <v>1810</v>
      </c>
      <c r="E579" s="56">
        <v>1626</v>
      </c>
      <c r="F579" s="72">
        <v>68</v>
      </c>
      <c r="G579" s="72">
        <v>92</v>
      </c>
      <c r="H579" s="46">
        <f t="shared" si="32"/>
        <v>76.79253288078066</v>
      </c>
    </row>
    <row r="580" spans="2:8" ht="13.5" customHeight="1">
      <c r="B580" s="64" t="s">
        <v>43</v>
      </c>
      <c r="C580" s="56">
        <v>2651</v>
      </c>
      <c r="D580" s="56">
        <v>1953</v>
      </c>
      <c r="E580" s="56">
        <v>1727</v>
      </c>
      <c r="F580" s="72">
        <v>63</v>
      </c>
      <c r="G580" s="72">
        <v>79</v>
      </c>
      <c r="H580" s="48">
        <f t="shared" si="32"/>
        <v>73.67031308940022</v>
      </c>
    </row>
    <row r="581" spans="2:8" ht="13.5" customHeight="1">
      <c r="B581" s="64" t="s">
        <v>46</v>
      </c>
      <c r="C581" s="56">
        <v>2636</v>
      </c>
      <c r="D581" s="56">
        <v>1926</v>
      </c>
      <c r="E581" s="56">
        <v>1700</v>
      </c>
      <c r="F581" s="72">
        <v>38</v>
      </c>
      <c r="G581" s="72">
        <v>84</v>
      </c>
      <c r="H581" s="48">
        <f>D581/C581%</f>
        <v>73.06525037936267</v>
      </c>
    </row>
    <row r="582" spans="2:8" ht="13.5" customHeight="1">
      <c r="B582" s="78" t="s">
        <v>52</v>
      </c>
      <c r="C582" s="79">
        <v>2975</v>
      </c>
      <c r="D582" s="79">
        <v>2064</v>
      </c>
      <c r="E582" s="79">
        <v>1745</v>
      </c>
      <c r="F582" s="80">
        <v>47</v>
      </c>
      <c r="G582" s="80">
        <v>100</v>
      </c>
      <c r="H582" s="81">
        <f t="shared" si="32"/>
        <v>69.3781512605042</v>
      </c>
    </row>
    <row r="583" spans="2:8" ht="13.5" customHeight="1">
      <c r="B583" s="4"/>
      <c r="C583" s="22"/>
      <c r="H583" s="47"/>
    </row>
    <row r="584" spans="2:8" ht="13.5" customHeight="1" thickBot="1">
      <c r="B584" s="14" t="s">
        <v>14</v>
      </c>
      <c r="C584" s="22"/>
      <c r="D584" s="22"/>
      <c r="E584" s="38"/>
      <c r="F584" s="29"/>
      <c r="G584" s="29"/>
      <c r="H584" s="47"/>
    </row>
    <row r="585" spans="2:8" ht="13.5" customHeight="1" thickTop="1">
      <c r="B585" s="30" t="s">
        <v>1</v>
      </c>
      <c r="C585" s="31" t="s">
        <v>2</v>
      </c>
      <c r="D585" s="31" t="s">
        <v>3</v>
      </c>
      <c r="E585" s="32" t="s">
        <v>4</v>
      </c>
      <c r="F585" s="10" t="s">
        <v>44</v>
      </c>
      <c r="G585" s="10" t="s">
        <v>45</v>
      </c>
      <c r="H585" s="9" t="s">
        <v>10</v>
      </c>
    </row>
    <row r="586" spans="2:8" ht="13.5" customHeight="1">
      <c r="B586" s="64" t="s">
        <v>15</v>
      </c>
      <c r="C586" s="35">
        <v>2200</v>
      </c>
      <c r="D586" s="35">
        <v>2198</v>
      </c>
      <c r="E586" s="35">
        <v>2159</v>
      </c>
      <c r="F586" s="34">
        <v>166</v>
      </c>
      <c r="G586" s="34">
        <v>41</v>
      </c>
      <c r="H586" s="46">
        <f>D586/C586%</f>
        <v>99.9090909090909</v>
      </c>
    </row>
    <row r="587" spans="2:8" ht="13.5" customHeight="1">
      <c r="B587" s="65">
        <v>58</v>
      </c>
      <c r="C587" s="35">
        <v>2385</v>
      </c>
      <c r="D587" s="35">
        <v>2384</v>
      </c>
      <c r="E587" s="35">
        <v>2388</v>
      </c>
      <c r="F587" s="34">
        <v>214</v>
      </c>
      <c r="G587" s="34">
        <v>31</v>
      </c>
      <c r="H587" s="46">
        <f aca="true" t="shared" si="33" ref="H587:H609">D587/C587%</f>
        <v>99.95807127882598</v>
      </c>
    </row>
    <row r="588" spans="2:8" ht="13.5" customHeight="1">
      <c r="B588" s="65">
        <v>59</v>
      </c>
      <c r="C588" s="35">
        <v>1963</v>
      </c>
      <c r="D588" s="35">
        <v>1961</v>
      </c>
      <c r="E588" s="35">
        <v>1673</v>
      </c>
      <c r="F588" s="34">
        <v>183</v>
      </c>
      <c r="G588" s="34">
        <v>21</v>
      </c>
      <c r="H588" s="46">
        <f t="shared" si="33"/>
        <v>99.89811512990322</v>
      </c>
    </row>
    <row r="589" spans="2:8" ht="13.5" customHeight="1">
      <c r="B589" s="65">
        <v>60</v>
      </c>
      <c r="C589" s="35">
        <v>2093</v>
      </c>
      <c r="D589" s="35">
        <v>2094</v>
      </c>
      <c r="E589" s="35">
        <v>1660</v>
      </c>
      <c r="F589" s="34">
        <v>159</v>
      </c>
      <c r="G589" s="34">
        <v>25</v>
      </c>
      <c r="H589" s="46">
        <f t="shared" si="33"/>
        <v>100.04777830864788</v>
      </c>
    </row>
    <row r="590" spans="2:8" ht="13.5" customHeight="1">
      <c r="B590" s="65">
        <v>61</v>
      </c>
      <c r="C590" s="35">
        <v>1363</v>
      </c>
      <c r="D590" s="35">
        <v>1364</v>
      </c>
      <c r="E590" s="35">
        <v>1082</v>
      </c>
      <c r="F590" s="34">
        <v>131</v>
      </c>
      <c r="G590" s="34">
        <v>17</v>
      </c>
      <c r="H590" s="46">
        <f t="shared" si="33"/>
        <v>100.07336757153338</v>
      </c>
    </row>
    <row r="591" spans="2:8" ht="13.5" customHeight="1">
      <c r="B591" s="65">
        <v>62</v>
      </c>
      <c r="C591" s="35">
        <v>1202</v>
      </c>
      <c r="D591" s="35">
        <v>1202</v>
      </c>
      <c r="E591" s="35">
        <v>1105</v>
      </c>
      <c r="F591" s="34">
        <v>109</v>
      </c>
      <c r="G591" s="34">
        <v>19</v>
      </c>
      <c r="H591" s="46">
        <f t="shared" si="33"/>
        <v>100</v>
      </c>
    </row>
    <row r="592" spans="2:8" ht="13.5" customHeight="1">
      <c r="B592" s="65">
        <v>63</v>
      </c>
      <c r="C592" s="35">
        <v>1076</v>
      </c>
      <c r="D592" s="35">
        <v>1078</v>
      </c>
      <c r="E592" s="35">
        <v>971</v>
      </c>
      <c r="F592" s="34">
        <v>101</v>
      </c>
      <c r="G592" s="34">
        <v>16</v>
      </c>
      <c r="H592" s="46">
        <f t="shared" si="33"/>
        <v>100.18587360594796</v>
      </c>
    </row>
    <row r="593" spans="2:8" ht="13.5" customHeight="1">
      <c r="B593" s="66" t="s">
        <v>11</v>
      </c>
      <c r="C593" s="35">
        <v>964</v>
      </c>
      <c r="D593" s="35">
        <v>961</v>
      </c>
      <c r="E593" s="35">
        <v>781</v>
      </c>
      <c r="F593" s="34">
        <v>83</v>
      </c>
      <c r="G593" s="34">
        <v>10</v>
      </c>
      <c r="H593" s="46">
        <f t="shared" si="33"/>
        <v>99.68879668049792</v>
      </c>
    </row>
    <row r="594" spans="2:8" ht="13.5" customHeight="1">
      <c r="B594" s="64" t="s">
        <v>16</v>
      </c>
      <c r="C594" s="35">
        <v>734</v>
      </c>
      <c r="D594" s="35">
        <v>736</v>
      </c>
      <c r="E594" s="35">
        <v>761</v>
      </c>
      <c r="F594" s="34">
        <v>81</v>
      </c>
      <c r="G594" s="34">
        <v>18</v>
      </c>
      <c r="H594" s="46">
        <f t="shared" si="33"/>
        <v>100.2724795640327</v>
      </c>
    </row>
    <row r="595" spans="2:8" ht="13.5" customHeight="1">
      <c r="B595" s="64" t="s">
        <v>17</v>
      </c>
      <c r="C595" s="35">
        <v>770</v>
      </c>
      <c r="D595" s="35">
        <v>773</v>
      </c>
      <c r="E595" s="35">
        <v>1035</v>
      </c>
      <c r="F595" s="34">
        <v>108</v>
      </c>
      <c r="G595" s="34">
        <v>29</v>
      </c>
      <c r="H595" s="46">
        <f t="shared" si="33"/>
        <v>100.38961038961038</v>
      </c>
    </row>
    <row r="596" spans="2:8" ht="13.5" customHeight="1">
      <c r="B596" s="64" t="s">
        <v>18</v>
      </c>
      <c r="C596" s="35">
        <v>539</v>
      </c>
      <c r="D596" s="35">
        <v>538</v>
      </c>
      <c r="E596" s="35">
        <v>790</v>
      </c>
      <c r="F596" s="34">
        <v>90</v>
      </c>
      <c r="G596" s="34">
        <v>26</v>
      </c>
      <c r="H596" s="46">
        <f t="shared" si="33"/>
        <v>99.81447124304268</v>
      </c>
    </row>
    <row r="597" spans="2:8" ht="13.5" customHeight="1">
      <c r="B597" s="64" t="s">
        <v>19</v>
      </c>
      <c r="C597" s="35">
        <v>545</v>
      </c>
      <c r="D597" s="35">
        <v>545</v>
      </c>
      <c r="E597" s="35">
        <v>721</v>
      </c>
      <c r="F597" s="34">
        <v>67</v>
      </c>
      <c r="G597" s="34">
        <v>15</v>
      </c>
      <c r="H597" s="46">
        <f t="shared" si="33"/>
        <v>100</v>
      </c>
    </row>
    <row r="598" spans="2:8" ht="13.5" customHeight="1">
      <c r="B598" s="64" t="s">
        <v>20</v>
      </c>
      <c r="C598" s="35">
        <v>645</v>
      </c>
      <c r="D598" s="35">
        <v>644</v>
      </c>
      <c r="E598" s="35">
        <v>923</v>
      </c>
      <c r="F598" s="34">
        <v>97</v>
      </c>
      <c r="G598" s="34">
        <v>35</v>
      </c>
      <c r="H598" s="46">
        <f t="shared" si="33"/>
        <v>99.84496124031007</v>
      </c>
    </row>
    <row r="599" spans="2:8" ht="13.5" customHeight="1">
      <c r="B599" s="64" t="s">
        <v>21</v>
      </c>
      <c r="C599" s="35">
        <v>703</v>
      </c>
      <c r="D599" s="35">
        <v>702</v>
      </c>
      <c r="E599" s="35">
        <v>857</v>
      </c>
      <c r="F599" s="34">
        <v>106</v>
      </c>
      <c r="G599" s="34">
        <v>20</v>
      </c>
      <c r="H599" s="46">
        <f t="shared" si="33"/>
        <v>99.85775248933143</v>
      </c>
    </row>
    <row r="600" spans="2:8" ht="13.5" customHeight="1">
      <c r="B600" s="64" t="s">
        <v>22</v>
      </c>
      <c r="C600" s="35">
        <v>621</v>
      </c>
      <c r="D600" s="35">
        <v>622</v>
      </c>
      <c r="E600" s="35">
        <v>766</v>
      </c>
      <c r="F600" s="34">
        <v>69</v>
      </c>
      <c r="G600" s="34">
        <v>20</v>
      </c>
      <c r="H600" s="46">
        <f t="shared" si="33"/>
        <v>100.1610305958132</v>
      </c>
    </row>
    <row r="601" spans="2:8" ht="13.5" customHeight="1">
      <c r="B601" s="64" t="s">
        <v>23</v>
      </c>
      <c r="C601" s="35">
        <v>471</v>
      </c>
      <c r="D601" s="35">
        <v>473</v>
      </c>
      <c r="E601" s="35">
        <v>673</v>
      </c>
      <c r="F601" s="34">
        <v>82</v>
      </c>
      <c r="G601" s="34">
        <v>13</v>
      </c>
      <c r="H601" s="46">
        <f t="shared" si="33"/>
        <v>100.42462845010616</v>
      </c>
    </row>
    <row r="602" spans="2:8" ht="13.5" customHeight="1">
      <c r="B602" s="65">
        <v>10</v>
      </c>
      <c r="C602" s="35">
        <v>670</v>
      </c>
      <c r="D602" s="35">
        <v>669</v>
      </c>
      <c r="E602" s="35">
        <v>881</v>
      </c>
      <c r="F602" s="34">
        <v>79</v>
      </c>
      <c r="G602" s="34">
        <v>12</v>
      </c>
      <c r="H602" s="46">
        <f t="shared" si="33"/>
        <v>99.85074626865672</v>
      </c>
    </row>
    <row r="603" spans="2:8" ht="13.5" customHeight="1">
      <c r="B603" s="65">
        <v>11</v>
      </c>
      <c r="C603" s="35">
        <v>597</v>
      </c>
      <c r="D603" s="35">
        <v>596</v>
      </c>
      <c r="E603" s="35">
        <v>755</v>
      </c>
      <c r="F603" s="34">
        <v>64</v>
      </c>
      <c r="G603" s="34">
        <v>9</v>
      </c>
      <c r="H603" s="46">
        <f t="shared" si="33"/>
        <v>99.83249581239531</v>
      </c>
    </row>
    <row r="604" spans="2:8" ht="13.5" customHeight="1">
      <c r="B604" s="65">
        <v>12</v>
      </c>
      <c r="C604" s="35">
        <v>557</v>
      </c>
      <c r="D604" s="35">
        <v>552</v>
      </c>
      <c r="E604" s="35">
        <v>742</v>
      </c>
      <c r="F604" s="34">
        <v>53</v>
      </c>
      <c r="G604" s="34">
        <v>7</v>
      </c>
      <c r="H604" s="46">
        <f t="shared" si="33"/>
        <v>99.10233393177738</v>
      </c>
    </row>
    <row r="605" spans="2:8" ht="13.5" customHeight="1">
      <c r="B605" s="65">
        <v>13</v>
      </c>
      <c r="C605" s="35">
        <v>454</v>
      </c>
      <c r="D605" s="35">
        <v>451</v>
      </c>
      <c r="E605" s="35">
        <v>592</v>
      </c>
      <c r="F605" s="34">
        <v>26</v>
      </c>
      <c r="G605" s="34">
        <v>15</v>
      </c>
      <c r="H605" s="46">
        <f t="shared" si="33"/>
        <v>99.33920704845815</v>
      </c>
    </row>
    <row r="606" spans="2:8" ht="13.5" customHeight="1">
      <c r="B606" s="65">
        <v>14</v>
      </c>
      <c r="C606" s="35">
        <v>392</v>
      </c>
      <c r="D606" s="35">
        <v>393</v>
      </c>
      <c r="E606" s="35">
        <v>483</v>
      </c>
      <c r="F606" s="41">
        <f>56-10-20</f>
        <v>26</v>
      </c>
      <c r="G606" s="34">
        <v>2</v>
      </c>
      <c r="H606" s="46">
        <f t="shared" si="33"/>
        <v>100.25510204081633</v>
      </c>
    </row>
    <row r="607" spans="2:8" ht="13.5" customHeight="1">
      <c r="B607" s="67">
        <v>15</v>
      </c>
      <c r="C607" s="35">
        <v>375</v>
      </c>
      <c r="D607" s="35">
        <v>364</v>
      </c>
      <c r="E607" s="35">
        <v>432</v>
      </c>
      <c r="F607" s="41">
        <v>29</v>
      </c>
      <c r="G607" s="34">
        <v>5</v>
      </c>
      <c r="H607" s="46">
        <f t="shared" si="33"/>
        <v>97.06666666666666</v>
      </c>
    </row>
    <row r="608" spans="2:8" ht="13.5" customHeight="1">
      <c r="B608" s="67">
        <v>16</v>
      </c>
      <c r="C608" s="49">
        <v>522</v>
      </c>
      <c r="D608" s="49">
        <v>502</v>
      </c>
      <c r="E608" s="35">
        <v>590</v>
      </c>
      <c r="F608" s="50">
        <v>31</v>
      </c>
      <c r="G608" s="37">
        <v>7</v>
      </c>
      <c r="H608" s="46">
        <f t="shared" si="33"/>
        <v>96.16858237547893</v>
      </c>
    </row>
    <row r="609" spans="2:8" ht="13.5" customHeight="1">
      <c r="B609" s="65">
        <v>17</v>
      </c>
      <c r="C609" s="35">
        <f>11864-8751-2420</f>
        <v>693</v>
      </c>
      <c r="D609" s="35">
        <f>6209-3797-1741</f>
        <v>671</v>
      </c>
      <c r="E609" s="35">
        <f>4602-2286-1502</f>
        <v>814</v>
      </c>
      <c r="F609" s="41">
        <v>35</v>
      </c>
      <c r="G609" s="42">
        <f>356-282-67</f>
        <v>7</v>
      </c>
      <c r="H609" s="46">
        <f t="shared" si="33"/>
        <v>96.82539682539682</v>
      </c>
    </row>
    <row r="610" spans="2:8" ht="13.5" customHeight="1">
      <c r="B610" s="65">
        <v>18</v>
      </c>
      <c r="C610" s="35">
        <f>11723-8326-2602</f>
        <v>795</v>
      </c>
      <c r="D610" s="35">
        <f>6548-3779-1999</f>
        <v>770</v>
      </c>
      <c r="E610" s="35">
        <f>4882-2254-1715</f>
        <v>913</v>
      </c>
      <c r="F610" s="41">
        <v>47</v>
      </c>
      <c r="G610" s="42">
        <f>326-242-75</f>
        <v>9</v>
      </c>
      <c r="H610" s="46">
        <f aca="true" t="shared" si="34" ref="H610:H616">D610/C610%</f>
        <v>96.85534591194968</v>
      </c>
    </row>
    <row r="611" spans="2:8" ht="13.5" customHeight="1">
      <c r="B611" s="64" t="s">
        <v>24</v>
      </c>
      <c r="C611" s="56">
        <v>810</v>
      </c>
      <c r="D611" s="56">
        <v>787</v>
      </c>
      <c r="E611" s="56">
        <v>892</v>
      </c>
      <c r="F611" s="40">
        <v>56</v>
      </c>
      <c r="G611" s="40">
        <v>8</v>
      </c>
      <c r="H611" s="46">
        <f t="shared" si="34"/>
        <v>97.1604938271605</v>
      </c>
    </row>
    <row r="612" spans="2:8" ht="13.5" customHeight="1">
      <c r="B612" s="64" t="s">
        <v>25</v>
      </c>
      <c r="C612" s="56">
        <v>816</v>
      </c>
      <c r="D612" s="56">
        <v>787</v>
      </c>
      <c r="E612" s="56">
        <v>857</v>
      </c>
      <c r="F612" s="40">
        <v>28</v>
      </c>
      <c r="G612" s="40">
        <v>5</v>
      </c>
      <c r="H612" s="46">
        <f t="shared" si="34"/>
        <v>96.44607843137254</v>
      </c>
    </row>
    <row r="613" spans="2:8" ht="13.5" customHeight="1">
      <c r="B613" s="64" t="s">
        <v>39</v>
      </c>
      <c r="C613" s="56">
        <v>797</v>
      </c>
      <c r="D613" s="56">
        <v>768</v>
      </c>
      <c r="E613" s="56">
        <v>820</v>
      </c>
      <c r="F613" s="72">
        <v>34</v>
      </c>
      <c r="G613" s="72">
        <v>16</v>
      </c>
      <c r="H613" s="46">
        <f t="shared" si="34"/>
        <v>96.36135508155584</v>
      </c>
    </row>
    <row r="614" spans="2:8" ht="13.5" customHeight="1">
      <c r="B614" s="64" t="s">
        <v>43</v>
      </c>
      <c r="C614" s="56">
        <v>837</v>
      </c>
      <c r="D614" s="56">
        <v>783</v>
      </c>
      <c r="E614" s="56">
        <v>805</v>
      </c>
      <c r="F614" s="72">
        <v>18</v>
      </c>
      <c r="G614" s="72">
        <v>17</v>
      </c>
      <c r="H614" s="48">
        <f t="shared" si="34"/>
        <v>93.5483870967742</v>
      </c>
    </row>
    <row r="615" spans="2:8" ht="13.5" customHeight="1">
      <c r="B615" s="64" t="s">
        <v>46</v>
      </c>
      <c r="C615" s="56">
        <v>1186</v>
      </c>
      <c r="D615" s="56">
        <v>1158</v>
      </c>
      <c r="E615" s="56">
        <v>1061</v>
      </c>
      <c r="F615" s="72">
        <v>55</v>
      </c>
      <c r="G615" s="72">
        <v>94</v>
      </c>
      <c r="H615" s="48">
        <f>D615/C615%</f>
        <v>97.63912310286679</v>
      </c>
    </row>
    <row r="616" spans="2:8" ht="13.5" customHeight="1">
      <c r="B616" s="78" t="s">
        <v>52</v>
      </c>
      <c r="C616" s="79">
        <f>11558-7263-2975</f>
        <v>1320</v>
      </c>
      <c r="D616" s="79">
        <f>7280-3946-2064</f>
        <v>1270</v>
      </c>
      <c r="E616" s="79">
        <f>5328-2451-1745</f>
        <v>1132</v>
      </c>
      <c r="F616" s="80">
        <v>99</v>
      </c>
      <c r="G616" s="80">
        <f>552-333-100</f>
        <v>119</v>
      </c>
      <c r="H616" s="81">
        <f t="shared" si="34"/>
        <v>96.21212121212122</v>
      </c>
    </row>
    <row r="617" spans="2:8" ht="13.5" customHeight="1">
      <c r="B617" s="44"/>
      <c r="C617" s="36"/>
      <c r="D617" s="36"/>
      <c r="E617" s="36"/>
      <c r="F617" s="45"/>
      <c r="G617" s="37"/>
      <c r="H617" s="48"/>
    </row>
    <row r="618" spans="2:8" ht="13.5" customHeight="1" thickBot="1">
      <c r="B618" s="53" t="s">
        <v>37</v>
      </c>
      <c r="C618" s="22"/>
      <c r="E618" s="15"/>
      <c r="H618" s="47"/>
    </row>
    <row r="619" spans="2:8" ht="13.5" customHeight="1" thickTop="1">
      <c r="B619" s="7" t="s">
        <v>1</v>
      </c>
      <c r="C619" s="8" t="s">
        <v>2</v>
      </c>
      <c r="D619" s="8" t="s">
        <v>3</v>
      </c>
      <c r="E619" s="9" t="s">
        <v>4</v>
      </c>
      <c r="F619" s="10" t="s">
        <v>44</v>
      </c>
      <c r="G619" s="10" t="s">
        <v>45</v>
      </c>
      <c r="H619" s="9" t="s">
        <v>10</v>
      </c>
    </row>
    <row r="620" spans="2:8" ht="13.5" customHeight="1">
      <c r="B620" s="64" t="s">
        <v>15</v>
      </c>
      <c r="C620" s="20">
        <v>113</v>
      </c>
      <c r="D620" s="20">
        <v>109</v>
      </c>
      <c r="E620" s="19">
        <v>68</v>
      </c>
      <c r="F620" s="13">
        <v>4</v>
      </c>
      <c r="G620" s="13">
        <v>10</v>
      </c>
      <c r="H620" s="46">
        <v>96.46017699115045</v>
      </c>
    </row>
    <row r="621" spans="2:8" ht="13.5" customHeight="1">
      <c r="B621" s="65">
        <v>58</v>
      </c>
      <c r="C621" s="20">
        <v>76</v>
      </c>
      <c r="D621" s="20">
        <v>75</v>
      </c>
      <c r="E621" s="19">
        <v>65</v>
      </c>
      <c r="F621" s="13">
        <v>2</v>
      </c>
      <c r="G621" s="13">
        <v>4</v>
      </c>
      <c r="H621" s="46">
        <v>98.6842105263158</v>
      </c>
    </row>
    <row r="622" spans="2:8" ht="13.5" customHeight="1">
      <c r="B622" s="65">
        <v>59</v>
      </c>
      <c r="C622" s="20">
        <v>82</v>
      </c>
      <c r="D622" s="20">
        <v>79</v>
      </c>
      <c r="E622" s="19">
        <v>68</v>
      </c>
      <c r="F622" s="13">
        <v>10</v>
      </c>
      <c r="G622" s="13">
        <v>12</v>
      </c>
      <c r="H622" s="46">
        <v>96.34146341463415</v>
      </c>
    </row>
    <row r="623" spans="2:8" ht="13.5" customHeight="1">
      <c r="B623" s="65">
        <v>60</v>
      </c>
      <c r="C623" s="20">
        <v>98</v>
      </c>
      <c r="D623" s="20">
        <v>98</v>
      </c>
      <c r="E623" s="19">
        <v>93</v>
      </c>
      <c r="F623" s="13">
        <v>11</v>
      </c>
      <c r="G623" s="13">
        <v>8</v>
      </c>
      <c r="H623" s="46">
        <v>100</v>
      </c>
    </row>
    <row r="624" spans="2:8" ht="13.5" customHeight="1">
      <c r="B624" s="65">
        <v>61</v>
      </c>
      <c r="C624" s="20">
        <v>113</v>
      </c>
      <c r="D624" s="20">
        <v>112</v>
      </c>
      <c r="E624" s="19">
        <v>85</v>
      </c>
      <c r="F624" s="13">
        <v>10</v>
      </c>
      <c r="G624" s="13">
        <v>13</v>
      </c>
      <c r="H624" s="46">
        <v>99.11504424778762</v>
      </c>
    </row>
    <row r="625" spans="2:8" ht="13.5" customHeight="1">
      <c r="B625" s="65">
        <v>62</v>
      </c>
      <c r="C625" s="20">
        <v>106</v>
      </c>
      <c r="D625" s="20">
        <v>103</v>
      </c>
      <c r="E625" s="19">
        <v>84</v>
      </c>
      <c r="F625" s="13">
        <v>4</v>
      </c>
      <c r="G625" s="13">
        <v>10</v>
      </c>
      <c r="H625" s="46">
        <v>97.16981132075472</v>
      </c>
    </row>
    <row r="626" spans="2:8" ht="13.5" customHeight="1">
      <c r="B626" s="65">
        <v>63</v>
      </c>
      <c r="C626" s="20">
        <v>112</v>
      </c>
      <c r="D626" s="20">
        <v>100</v>
      </c>
      <c r="E626" s="19">
        <v>83</v>
      </c>
      <c r="F626" s="13">
        <v>5</v>
      </c>
      <c r="G626" s="13">
        <v>21</v>
      </c>
      <c r="H626" s="46">
        <v>89.28571428571428</v>
      </c>
    </row>
    <row r="627" spans="2:8" ht="13.5" customHeight="1">
      <c r="B627" s="66" t="s">
        <v>11</v>
      </c>
      <c r="C627" s="20">
        <v>137</v>
      </c>
      <c r="D627" s="20">
        <v>130</v>
      </c>
      <c r="E627" s="19">
        <v>79</v>
      </c>
      <c r="F627" s="13">
        <v>5</v>
      </c>
      <c r="G627" s="13">
        <v>9</v>
      </c>
      <c r="H627" s="46">
        <v>94.8905109489051</v>
      </c>
    </row>
    <row r="628" spans="2:8" ht="13.5" customHeight="1">
      <c r="B628" s="64" t="s">
        <v>16</v>
      </c>
      <c r="C628" s="20">
        <v>122</v>
      </c>
      <c r="D628" s="20">
        <v>113</v>
      </c>
      <c r="E628" s="19">
        <v>87</v>
      </c>
      <c r="F628" s="13">
        <v>8</v>
      </c>
      <c r="G628" s="13">
        <v>10</v>
      </c>
      <c r="H628" s="46">
        <v>92.62295081967213</v>
      </c>
    </row>
    <row r="629" spans="2:8" ht="13.5" customHeight="1">
      <c r="B629" s="64" t="s">
        <v>17</v>
      </c>
      <c r="C629" s="20">
        <v>197</v>
      </c>
      <c r="D629" s="20">
        <v>180</v>
      </c>
      <c r="E629" s="19">
        <v>116</v>
      </c>
      <c r="F629" s="13">
        <v>7</v>
      </c>
      <c r="G629" s="13">
        <v>16</v>
      </c>
      <c r="H629" s="46">
        <v>91.37055837563452</v>
      </c>
    </row>
    <row r="630" spans="2:8" ht="13.5" customHeight="1">
      <c r="B630" s="64" t="s">
        <v>18</v>
      </c>
      <c r="C630" s="20">
        <v>271</v>
      </c>
      <c r="D630" s="20">
        <v>248</v>
      </c>
      <c r="E630" s="19">
        <v>127</v>
      </c>
      <c r="F630" s="13">
        <v>6</v>
      </c>
      <c r="G630" s="13">
        <v>13</v>
      </c>
      <c r="H630" s="46">
        <v>91.5129151291513</v>
      </c>
    </row>
    <row r="631" spans="2:8" ht="13.5" customHeight="1">
      <c r="B631" s="64" t="s">
        <v>19</v>
      </c>
      <c r="C631" s="20">
        <v>258</v>
      </c>
      <c r="D631" s="20">
        <v>271</v>
      </c>
      <c r="E631" s="19">
        <v>112</v>
      </c>
      <c r="F631" s="13">
        <v>7</v>
      </c>
      <c r="G631" s="13">
        <v>10</v>
      </c>
      <c r="H631" s="46">
        <v>105.03875968992247</v>
      </c>
    </row>
    <row r="632" spans="2:8" ht="13.5" customHeight="1">
      <c r="B632" s="64" t="s">
        <v>20</v>
      </c>
      <c r="C632" s="20">
        <v>203</v>
      </c>
      <c r="D632" s="20">
        <v>198</v>
      </c>
      <c r="E632" s="19">
        <v>164</v>
      </c>
      <c r="F632" s="13">
        <v>13</v>
      </c>
      <c r="G632" s="13">
        <v>22</v>
      </c>
      <c r="H632" s="46">
        <v>97.53694581280789</v>
      </c>
    </row>
    <row r="633" spans="2:8" ht="13.5" customHeight="1">
      <c r="B633" s="64" t="s">
        <v>21</v>
      </c>
      <c r="C633" s="20">
        <v>240</v>
      </c>
      <c r="D633" s="20">
        <v>238</v>
      </c>
      <c r="E633" s="19">
        <v>196</v>
      </c>
      <c r="F633" s="13">
        <v>21</v>
      </c>
      <c r="G633" s="13">
        <v>26</v>
      </c>
      <c r="H633" s="46">
        <v>99.16666666666667</v>
      </c>
    </row>
    <row r="634" spans="2:8" ht="13.5" customHeight="1">
      <c r="B634" s="64" t="s">
        <v>22</v>
      </c>
      <c r="C634" s="20">
        <v>251</v>
      </c>
      <c r="D634" s="20">
        <v>250</v>
      </c>
      <c r="E634" s="19">
        <v>189</v>
      </c>
      <c r="F634" s="13">
        <v>4</v>
      </c>
      <c r="G634" s="13">
        <v>17</v>
      </c>
      <c r="H634" s="46">
        <v>99.60159362549801</v>
      </c>
    </row>
    <row r="635" spans="2:8" ht="13.5" customHeight="1">
      <c r="B635" s="64" t="s">
        <v>23</v>
      </c>
      <c r="C635" s="20">
        <v>284</v>
      </c>
      <c r="D635" s="20">
        <v>279</v>
      </c>
      <c r="E635" s="19">
        <v>167</v>
      </c>
      <c r="F635" s="13">
        <v>13</v>
      </c>
      <c r="G635" s="13">
        <v>15</v>
      </c>
      <c r="H635" s="46">
        <v>98.23943661971832</v>
      </c>
    </row>
    <row r="636" spans="2:8" ht="13.5" customHeight="1">
      <c r="B636" s="65">
        <v>10</v>
      </c>
      <c r="C636" s="20">
        <v>221</v>
      </c>
      <c r="D636" s="20">
        <v>211</v>
      </c>
      <c r="E636" s="19">
        <v>141</v>
      </c>
      <c r="F636" s="13">
        <v>11</v>
      </c>
      <c r="G636" s="13">
        <v>25</v>
      </c>
      <c r="H636" s="46">
        <v>95.47511312217195</v>
      </c>
    </row>
    <row r="637" spans="2:8" ht="13.5" customHeight="1">
      <c r="B637" s="65">
        <v>11</v>
      </c>
      <c r="C637" s="20">
        <v>249</v>
      </c>
      <c r="D637" s="20">
        <v>244</v>
      </c>
      <c r="E637" s="19">
        <v>164</v>
      </c>
      <c r="F637" s="13">
        <v>4</v>
      </c>
      <c r="G637" s="13">
        <v>31</v>
      </c>
      <c r="H637" s="46">
        <v>97.99196787148594</v>
      </c>
    </row>
    <row r="638" spans="2:8" ht="13.5" customHeight="1">
      <c r="B638" s="65">
        <v>12</v>
      </c>
      <c r="C638" s="20">
        <v>302</v>
      </c>
      <c r="D638" s="20">
        <v>272</v>
      </c>
      <c r="E638" s="19">
        <v>180</v>
      </c>
      <c r="F638" s="13">
        <v>13</v>
      </c>
      <c r="G638" s="13">
        <v>12</v>
      </c>
      <c r="H638" s="46">
        <v>90.06622516556291</v>
      </c>
    </row>
    <row r="639" spans="2:8" ht="13.5" customHeight="1">
      <c r="B639" s="65">
        <v>13</v>
      </c>
      <c r="C639" s="20">
        <v>237</v>
      </c>
      <c r="D639" s="20">
        <v>211</v>
      </c>
      <c r="E639" s="19">
        <v>179</v>
      </c>
      <c r="F639" s="13">
        <v>18</v>
      </c>
      <c r="G639" s="13">
        <v>11</v>
      </c>
      <c r="H639" s="46">
        <v>89.0295358649789</v>
      </c>
    </row>
    <row r="640" spans="2:8" ht="13.5" customHeight="1">
      <c r="B640" s="65">
        <v>14</v>
      </c>
      <c r="C640" s="18">
        <v>251</v>
      </c>
      <c r="D640" s="18">
        <v>215</v>
      </c>
      <c r="E640" s="18">
        <v>173</v>
      </c>
      <c r="F640" s="40">
        <v>18</v>
      </c>
      <c r="G640" s="13">
        <v>16</v>
      </c>
      <c r="H640" s="46">
        <v>85.6573705179283</v>
      </c>
    </row>
    <row r="641" spans="2:8" ht="13.5" customHeight="1">
      <c r="B641" s="67">
        <v>15</v>
      </c>
      <c r="C641" s="51">
        <v>284</v>
      </c>
      <c r="D641" s="51">
        <v>231</v>
      </c>
      <c r="E641" s="51">
        <v>151</v>
      </c>
      <c r="F641" s="40">
        <v>11</v>
      </c>
      <c r="G641" s="13">
        <v>7</v>
      </c>
      <c r="H641" s="46">
        <v>81.3380281690141</v>
      </c>
    </row>
    <row r="642" spans="2:8" s="15" customFormat="1" ht="13.5" customHeight="1">
      <c r="B642" s="67">
        <v>16</v>
      </c>
      <c r="C642" s="51">
        <v>320</v>
      </c>
      <c r="D642" s="52">
        <v>232</v>
      </c>
      <c r="E642" s="51">
        <v>187</v>
      </c>
      <c r="F642" s="40">
        <v>19</v>
      </c>
      <c r="G642" s="23">
        <v>11</v>
      </c>
      <c r="H642" s="46">
        <v>72.5</v>
      </c>
    </row>
    <row r="643" spans="2:8" s="15" customFormat="1" ht="13.5" customHeight="1">
      <c r="B643" s="65">
        <v>17</v>
      </c>
      <c r="C643" s="51">
        <v>277</v>
      </c>
      <c r="D643" s="51">
        <v>204</v>
      </c>
      <c r="E643" s="51">
        <v>176</v>
      </c>
      <c r="F643" s="40">
        <v>29</v>
      </c>
      <c r="G643" s="40">
        <v>8</v>
      </c>
      <c r="H643" s="46">
        <v>73.64620938628158</v>
      </c>
    </row>
    <row r="644" spans="2:8" s="15" customFormat="1" ht="13.5" customHeight="1">
      <c r="B644" s="65">
        <v>18</v>
      </c>
      <c r="C644" s="51">
        <v>199</v>
      </c>
      <c r="D644" s="51">
        <v>180</v>
      </c>
      <c r="E644" s="51">
        <v>167</v>
      </c>
      <c r="F644" s="40">
        <v>26</v>
      </c>
      <c r="G644" s="40">
        <v>16</v>
      </c>
      <c r="H644" s="46">
        <v>90.45226130653266</v>
      </c>
    </row>
    <row r="645" spans="2:8" ht="13.5" customHeight="1">
      <c r="B645" s="64" t="s">
        <v>24</v>
      </c>
      <c r="C645" s="56">
        <v>207</v>
      </c>
      <c r="D645" s="56">
        <v>178</v>
      </c>
      <c r="E645" s="56">
        <v>152</v>
      </c>
      <c r="F645" s="40">
        <v>14</v>
      </c>
      <c r="G645" s="40">
        <v>12</v>
      </c>
      <c r="H645" s="46">
        <f aca="true" t="shared" si="35" ref="H645:H650">D645/C645%</f>
        <v>85.99033816425121</v>
      </c>
    </row>
    <row r="646" spans="2:8" ht="13.5" customHeight="1">
      <c r="B646" s="64" t="s">
        <v>25</v>
      </c>
      <c r="C646" s="56">
        <v>155</v>
      </c>
      <c r="D646" s="56">
        <v>141</v>
      </c>
      <c r="E646" s="56">
        <v>129</v>
      </c>
      <c r="F646" s="40">
        <v>19</v>
      </c>
      <c r="G646" s="40">
        <v>7</v>
      </c>
      <c r="H646" s="46">
        <f t="shared" si="35"/>
        <v>90.96774193548387</v>
      </c>
    </row>
    <row r="647" spans="2:8" ht="13.5" customHeight="1">
      <c r="B647" s="64" t="s">
        <v>39</v>
      </c>
      <c r="C647" s="56">
        <v>156</v>
      </c>
      <c r="D647" s="56">
        <v>140</v>
      </c>
      <c r="E647" s="56">
        <v>101</v>
      </c>
      <c r="F647" s="72">
        <v>12</v>
      </c>
      <c r="G647" s="72">
        <v>4</v>
      </c>
      <c r="H647" s="46">
        <f t="shared" si="35"/>
        <v>89.74358974358974</v>
      </c>
    </row>
    <row r="648" spans="2:8" ht="13.5" customHeight="1">
      <c r="B648" s="64" t="s">
        <v>43</v>
      </c>
      <c r="C648" s="56">
        <v>185</v>
      </c>
      <c r="D648" s="56">
        <v>151</v>
      </c>
      <c r="E648" s="56">
        <v>107</v>
      </c>
      <c r="F648" s="72">
        <v>14</v>
      </c>
      <c r="G648" s="72">
        <v>5</v>
      </c>
      <c r="H648" s="48">
        <f t="shared" si="35"/>
        <v>81.62162162162161</v>
      </c>
    </row>
    <row r="649" spans="2:8" ht="13.5" customHeight="1">
      <c r="B649" s="64" t="s">
        <v>46</v>
      </c>
      <c r="C649" s="56">
        <v>147</v>
      </c>
      <c r="D649" s="56">
        <v>132</v>
      </c>
      <c r="E649" s="56">
        <v>118</v>
      </c>
      <c r="F649" s="72">
        <v>21</v>
      </c>
      <c r="G649" s="72">
        <v>10</v>
      </c>
      <c r="H649" s="48">
        <f t="shared" si="35"/>
        <v>89.79591836734694</v>
      </c>
    </row>
    <row r="650" spans="2:9" ht="13.5" customHeight="1">
      <c r="B650" s="78" t="s">
        <v>52</v>
      </c>
      <c r="C650" s="79">
        <v>188</v>
      </c>
      <c r="D650" s="79">
        <v>173</v>
      </c>
      <c r="E650" s="79">
        <v>137</v>
      </c>
      <c r="F650" s="80">
        <v>20</v>
      </c>
      <c r="G650" s="80">
        <v>9</v>
      </c>
      <c r="H650" s="81">
        <f t="shared" si="35"/>
        <v>92.02127659574468</v>
      </c>
      <c r="I650" s="28"/>
    </row>
    <row r="651" spans="2:8" s="15" customFormat="1" ht="13.5" customHeight="1">
      <c r="B651" s="54"/>
      <c r="C651" s="62"/>
      <c r="D651" s="62"/>
      <c r="E651" s="62"/>
      <c r="F651" s="63"/>
      <c r="G651" s="63"/>
      <c r="H651" s="55"/>
    </row>
    <row r="652" spans="2:8" ht="13.5" customHeight="1" thickBot="1">
      <c r="B652" s="53" t="s">
        <v>40</v>
      </c>
      <c r="C652" s="22"/>
      <c r="H652" s="47"/>
    </row>
    <row r="653" spans="2:8" ht="13.5" customHeight="1" thickTop="1">
      <c r="B653" s="7" t="s">
        <v>1</v>
      </c>
      <c r="C653" s="8" t="s">
        <v>2</v>
      </c>
      <c r="D653" s="8" t="s">
        <v>3</v>
      </c>
      <c r="E653" s="9" t="s">
        <v>4</v>
      </c>
      <c r="F653" s="10" t="s">
        <v>44</v>
      </c>
      <c r="G653" s="10" t="s">
        <v>45</v>
      </c>
      <c r="H653" s="9" t="s">
        <v>10</v>
      </c>
    </row>
    <row r="654" spans="2:8" ht="13.5" customHeight="1">
      <c r="B654" s="64" t="s">
        <v>15</v>
      </c>
      <c r="C654" s="20">
        <v>107</v>
      </c>
      <c r="D654" s="20">
        <v>57</v>
      </c>
      <c r="E654" s="18">
        <v>28</v>
      </c>
      <c r="F654" s="13">
        <v>6</v>
      </c>
      <c r="G654" s="13">
        <v>14</v>
      </c>
      <c r="H654" s="46">
        <f>D654/C654%</f>
        <v>53.271028037383175</v>
      </c>
    </row>
    <row r="655" spans="2:8" ht="13.5" customHeight="1">
      <c r="B655" s="65">
        <v>58</v>
      </c>
      <c r="C655" s="20">
        <v>57</v>
      </c>
      <c r="D655" s="20">
        <v>10</v>
      </c>
      <c r="E655" s="18">
        <v>9</v>
      </c>
      <c r="F655" s="13">
        <v>1</v>
      </c>
      <c r="G655" s="13">
        <v>9</v>
      </c>
      <c r="H655" s="46">
        <f aca="true" t="shared" si="36" ref="H655:H677">D655/C655%</f>
        <v>17.54385964912281</v>
      </c>
    </row>
    <row r="656" spans="2:8" ht="13.5" customHeight="1">
      <c r="B656" s="65">
        <v>59</v>
      </c>
      <c r="C656" s="20">
        <v>110</v>
      </c>
      <c r="D656" s="20">
        <v>28</v>
      </c>
      <c r="E656" s="18">
        <v>12</v>
      </c>
      <c r="F656" s="13">
        <v>4</v>
      </c>
      <c r="G656" s="13">
        <v>1</v>
      </c>
      <c r="H656" s="46">
        <f t="shared" si="36"/>
        <v>25.454545454545453</v>
      </c>
    </row>
    <row r="657" spans="2:8" ht="13.5" customHeight="1">
      <c r="B657" s="65">
        <v>60</v>
      </c>
      <c r="C657" s="20">
        <v>99</v>
      </c>
      <c r="D657" s="20">
        <v>29</v>
      </c>
      <c r="E657" s="18">
        <v>14</v>
      </c>
      <c r="F657" s="13">
        <v>1</v>
      </c>
      <c r="G657" s="13">
        <v>6</v>
      </c>
      <c r="H657" s="46">
        <f t="shared" si="36"/>
        <v>29.292929292929294</v>
      </c>
    </row>
    <row r="658" spans="2:8" ht="13.5" customHeight="1">
      <c r="B658" s="65">
        <v>61</v>
      </c>
      <c r="C658" s="20">
        <v>170</v>
      </c>
      <c r="D658" s="20">
        <v>108</v>
      </c>
      <c r="E658" s="18">
        <v>13</v>
      </c>
      <c r="F658" s="13">
        <v>1</v>
      </c>
      <c r="G658" s="13">
        <v>5</v>
      </c>
      <c r="H658" s="46">
        <f t="shared" si="36"/>
        <v>63.529411764705884</v>
      </c>
    </row>
    <row r="659" spans="2:8" ht="13.5" customHeight="1">
      <c r="B659" s="65">
        <v>62</v>
      </c>
      <c r="C659" s="20">
        <v>64</v>
      </c>
      <c r="D659" s="20">
        <v>6</v>
      </c>
      <c r="E659" s="18">
        <v>18</v>
      </c>
      <c r="F659" s="13">
        <v>4</v>
      </c>
      <c r="G659" s="13">
        <v>3</v>
      </c>
      <c r="H659" s="46">
        <f t="shared" si="36"/>
        <v>9.375</v>
      </c>
    </row>
    <row r="660" spans="2:8" ht="13.5" customHeight="1">
      <c r="B660" s="65">
        <v>63</v>
      </c>
      <c r="C660" s="20">
        <v>22</v>
      </c>
      <c r="D660" s="13">
        <v>0</v>
      </c>
      <c r="E660" s="18">
        <v>5</v>
      </c>
      <c r="F660" s="13">
        <v>0</v>
      </c>
      <c r="G660" s="13">
        <v>4</v>
      </c>
      <c r="H660" s="13">
        <v>0</v>
      </c>
    </row>
    <row r="661" spans="2:8" ht="13.5" customHeight="1">
      <c r="B661" s="66" t="s">
        <v>11</v>
      </c>
      <c r="C661" s="20">
        <v>58</v>
      </c>
      <c r="D661" s="20">
        <v>20</v>
      </c>
      <c r="E661" s="18">
        <v>3</v>
      </c>
      <c r="F661" s="13">
        <v>0</v>
      </c>
      <c r="G661" s="13">
        <v>1</v>
      </c>
      <c r="H661" s="46">
        <f t="shared" si="36"/>
        <v>34.48275862068966</v>
      </c>
    </row>
    <row r="662" spans="2:8" ht="13.5" customHeight="1">
      <c r="B662" s="64" t="s">
        <v>16</v>
      </c>
      <c r="C662" s="20">
        <v>202</v>
      </c>
      <c r="D662" s="20">
        <v>5</v>
      </c>
      <c r="E662" s="18">
        <v>2</v>
      </c>
      <c r="F662" s="13">
        <v>0</v>
      </c>
      <c r="G662" s="13">
        <v>0</v>
      </c>
      <c r="H662" s="46">
        <f t="shared" si="36"/>
        <v>2.4752475247524752</v>
      </c>
    </row>
    <row r="663" spans="2:8" ht="13.5" customHeight="1">
      <c r="B663" s="64" t="s">
        <v>17</v>
      </c>
      <c r="C663" s="20">
        <v>55</v>
      </c>
      <c r="D663" s="20">
        <v>143</v>
      </c>
      <c r="E663" s="18">
        <v>3</v>
      </c>
      <c r="F663" s="13">
        <v>0</v>
      </c>
      <c r="G663" s="13">
        <v>0</v>
      </c>
      <c r="H663" s="46">
        <f t="shared" si="36"/>
        <v>260</v>
      </c>
    </row>
    <row r="664" spans="2:8" ht="13.5" customHeight="1">
      <c r="B664" s="64" t="s">
        <v>18</v>
      </c>
      <c r="C664" s="20">
        <v>122</v>
      </c>
      <c r="D664" s="20">
        <v>6</v>
      </c>
      <c r="E664" s="18">
        <v>4</v>
      </c>
      <c r="F664" s="13">
        <v>0</v>
      </c>
      <c r="G664" s="13">
        <v>0</v>
      </c>
      <c r="H664" s="46">
        <f t="shared" si="36"/>
        <v>4.918032786885246</v>
      </c>
    </row>
    <row r="665" spans="2:8" ht="13.5" customHeight="1">
      <c r="B665" s="64" t="s">
        <v>19</v>
      </c>
      <c r="C665" s="20">
        <v>161</v>
      </c>
      <c r="D665" s="20">
        <v>51</v>
      </c>
      <c r="E665" s="18">
        <v>9</v>
      </c>
      <c r="F665" s="13">
        <v>1</v>
      </c>
      <c r="G665" s="13">
        <v>0</v>
      </c>
      <c r="H665" s="46">
        <f t="shared" si="36"/>
        <v>31.67701863354037</v>
      </c>
    </row>
    <row r="666" spans="2:8" ht="13.5" customHeight="1">
      <c r="B666" s="64" t="s">
        <v>20</v>
      </c>
      <c r="C666" s="20">
        <v>190</v>
      </c>
      <c r="D666" s="20">
        <v>41</v>
      </c>
      <c r="E666" s="18">
        <v>4</v>
      </c>
      <c r="F666" s="13">
        <v>0</v>
      </c>
      <c r="G666" s="13">
        <v>0</v>
      </c>
      <c r="H666" s="46">
        <f t="shared" si="36"/>
        <v>21.578947368421055</v>
      </c>
    </row>
    <row r="667" spans="2:8" ht="13.5" customHeight="1">
      <c r="B667" s="64" t="s">
        <v>21</v>
      </c>
      <c r="C667" s="20">
        <v>116</v>
      </c>
      <c r="D667" s="20">
        <v>58</v>
      </c>
      <c r="E667" s="18">
        <v>9</v>
      </c>
      <c r="F667" s="13">
        <v>1</v>
      </c>
      <c r="G667" s="13">
        <v>3</v>
      </c>
      <c r="H667" s="46">
        <f t="shared" si="36"/>
        <v>50</v>
      </c>
    </row>
    <row r="668" spans="2:8" ht="13.5" customHeight="1">
      <c r="B668" s="64" t="s">
        <v>22</v>
      </c>
      <c r="C668" s="20">
        <v>141</v>
      </c>
      <c r="D668" s="20">
        <v>99</v>
      </c>
      <c r="E668" s="18">
        <v>4</v>
      </c>
      <c r="F668" s="13">
        <v>0</v>
      </c>
      <c r="G668" s="13">
        <v>1</v>
      </c>
      <c r="H668" s="46">
        <f t="shared" si="36"/>
        <v>70.2127659574468</v>
      </c>
    </row>
    <row r="669" spans="2:8" ht="13.5" customHeight="1">
      <c r="B669" s="64" t="s">
        <v>23</v>
      </c>
      <c r="C669" s="20">
        <v>165</v>
      </c>
      <c r="D669" s="20">
        <v>34</v>
      </c>
      <c r="E669" s="18">
        <v>32</v>
      </c>
      <c r="F669" s="13">
        <v>2</v>
      </c>
      <c r="G669" s="13">
        <v>1</v>
      </c>
      <c r="H669" s="46">
        <f t="shared" si="36"/>
        <v>20.606060606060606</v>
      </c>
    </row>
    <row r="670" spans="2:8" ht="13.5" customHeight="1">
      <c r="B670" s="65">
        <v>10</v>
      </c>
      <c r="C670" s="20">
        <v>373</v>
      </c>
      <c r="D670" s="20">
        <v>250</v>
      </c>
      <c r="E670" s="18">
        <v>23</v>
      </c>
      <c r="F670" s="13">
        <v>2</v>
      </c>
      <c r="G670" s="13">
        <v>10</v>
      </c>
      <c r="H670" s="46">
        <f t="shared" si="36"/>
        <v>67.02412868632707</v>
      </c>
    </row>
    <row r="671" spans="2:8" ht="13.5" customHeight="1">
      <c r="B671" s="65">
        <v>11</v>
      </c>
      <c r="C671" s="20">
        <v>467</v>
      </c>
      <c r="D671" s="20">
        <v>73</v>
      </c>
      <c r="E671" s="18">
        <v>31</v>
      </c>
      <c r="F671" s="13">
        <v>3</v>
      </c>
      <c r="G671" s="13">
        <v>0</v>
      </c>
      <c r="H671" s="46">
        <f t="shared" si="36"/>
        <v>15.63169164882227</v>
      </c>
    </row>
    <row r="672" spans="2:8" ht="13.5" customHeight="1">
      <c r="B672" s="65">
        <v>12</v>
      </c>
      <c r="C672" s="20">
        <v>1498</v>
      </c>
      <c r="D672" s="20">
        <v>418</v>
      </c>
      <c r="E672" s="18">
        <v>45</v>
      </c>
      <c r="F672" s="13">
        <v>6</v>
      </c>
      <c r="G672" s="13">
        <v>5</v>
      </c>
      <c r="H672" s="46">
        <f t="shared" si="36"/>
        <v>27.903871829105473</v>
      </c>
    </row>
    <row r="673" spans="2:8" ht="13.5" customHeight="1">
      <c r="B673" s="65">
        <v>13</v>
      </c>
      <c r="C673" s="20">
        <v>1645</v>
      </c>
      <c r="D673" s="20">
        <v>347</v>
      </c>
      <c r="E673" s="18">
        <v>53</v>
      </c>
      <c r="F673" s="13">
        <v>4</v>
      </c>
      <c r="G673" s="13">
        <v>12</v>
      </c>
      <c r="H673" s="46">
        <f t="shared" si="36"/>
        <v>21.09422492401216</v>
      </c>
    </row>
    <row r="674" spans="2:8" ht="13.5" customHeight="1">
      <c r="B674" s="65">
        <v>14</v>
      </c>
      <c r="C674" s="18">
        <v>4783</v>
      </c>
      <c r="D674" s="18">
        <v>959</v>
      </c>
      <c r="E674" s="18">
        <v>91</v>
      </c>
      <c r="F674" s="41">
        <v>16</v>
      </c>
      <c r="G674" s="13">
        <v>5</v>
      </c>
      <c r="H674" s="46">
        <f t="shared" si="36"/>
        <v>20.050177712732594</v>
      </c>
    </row>
    <row r="675" spans="2:8" ht="13.5" customHeight="1">
      <c r="B675" s="67">
        <v>15</v>
      </c>
      <c r="C675" s="51">
        <v>5793</v>
      </c>
      <c r="D675" s="51">
        <v>2937</v>
      </c>
      <c r="E675" s="51">
        <v>127</v>
      </c>
      <c r="F675" s="41">
        <v>10</v>
      </c>
      <c r="G675" s="13">
        <v>30</v>
      </c>
      <c r="H675" s="46">
        <f t="shared" si="36"/>
        <v>50.6991196271362</v>
      </c>
    </row>
    <row r="676" spans="2:8" s="15" customFormat="1" ht="13.5" customHeight="1">
      <c r="B676" s="67">
        <v>16</v>
      </c>
      <c r="C676" s="51">
        <v>7675</v>
      </c>
      <c r="D676" s="52">
        <v>2957</v>
      </c>
      <c r="E676" s="51">
        <v>152</v>
      </c>
      <c r="F676" s="41">
        <v>27</v>
      </c>
      <c r="G676" s="23">
        <v>24</v>
      </c>
      <c r="H676" s="46">
        <f t="shared" si="36"/>
        <v>38.527687296416936</v>
      </c>
    </row>
    <row r="677" spans="2:8" s="15" customFormat="1" ht="13.5" customHeight="1">
      <c r="B677" s="65">
        <v>17</v>
      </c>
      <c r="C677" s="51">
        <v>3765</v>
      </c>
      <c r="D677" s="51">
        <v>2194</v>
      </c>
      <c r="E677" s="51">
        <v>209</v>
      </c>
      <c r="F677" s="41">
        <v>27</v>
      </c>
      <c r="G677" s="40">
        <v>35</v>
      </c>
      <c r="H677" s="46">
        <f t="shared" si="36"/>
        <v>58.27357237715804</v>
      </c>
    </row>
    <row r="678" spans="2:8" s="15" customFormat="1" ht="13.5" customHeight="1">
      <c r="B678" s="65">
        <v>18</v>
      </c>
      <c r="C678" s="51">
        <v>1479</v>
      </c>
      <c r="D678" s="51">
        <v>622</v>
      </c>
      <c r="E678" s="51">
        <v>74</v>
      </c>
      <c r="F678" s="41">
        <v>10</v>
      </c>
      <c r="G678" s="40">
        <v>10</v>
      </c>
      <c r="H678" s="46">
        <f aca="true" t="shared" si="37" ref="H678:H684">D678/C678%</f>
        <v>42.0554428668019</v>
      </c>
    </row>
    <row r="679" spans="2:8" ht="13.5" customHeight="1">
      <c r="B679" s="64" t="s">
        <v>24</v>
      </c>
      <c r="C679" s="56">
        <v>1410</v>
      </c>
      <c r="D679" s="56">
        <v>419</v>
      </c>
      <c r="E679" s="56">
        <v>68</v>
      </c>
      <c r="F679" s="40">
        <v>10</v>
      </c>
      <c r="G679" s="40">
        <v>6</v>
      </c>
      <c r="H679" s="46">
        <f t="shared" si="37"/>
        <v>29.71631205673759</v>
      </c>
    </row>
    <row r="680" spans="2:8" ht="13.5" customHeight="1">
      <c r="B680" s="64" t="s">
        <v>25</v>
      </c>
      <c r="C680" s="56">
        <v>1203</v>
      </c>
      <c r="D680" s="56">
        <v>395</v>
      </c>
      <c r="E680" s="56">
        <v>87</v>
      </c>
      <c r="F680" s="40">
        <v>18</v>
      </c>
      <c r="G680" s="40">
        <v>14</v>
      </c>
      <c r="H680" s="46">
        <f t="shared" si="37"/>
        <v>32.834580216126355</v>
      </c>
    </row>
    <row r="681" spans="2:8" ht="13.5" customHeight="1">
      <c r="B681" s="64" t="s">
        <v>39</v>
      </c>
      <c r="C681" s="56">
        <v>1948</v>
      </c>
      <c r="D681" s="56">
        <v>557</v>
      </c>
      <c r="E681" s="56">
        <v>80</v>
      </c>
      <c r="F681" s="72">
        <v>9</v>
      </c>
      <c r="G681" s="72">
        <v>22</v>
      </c>
      <c r="H681" s="46">
        <f t="shared" si="37"/>
        <v>28.593429158110883</v>
      </c>
    </row>
    <row r="682" spans="2:8" ht="13.5" customHeight="1">
      <c r="B682" s="64" t="s">
        <v>43</v>
      </c>
      <c r="C682" s="56">
        <v>1824</v>
      </c>
      <c r="D682" s="56">
        <v>572</v>
      </c>
      <c r="E682" s="56">
        <v>78</v>
      </c>
      <c r="F682" s="72">
        <v>8</v>
      </c>
      <c r="G682" s="72">
        <v>13</v>
      </c>
      <c r="H682" s="48">
        <f t="shared" si="37"/>
        <v>31.35964912280702</v>
      </c>
    </row>
    <row r="683" spans="2:8" ht="13.5" customHeight="1">
      <c r="B683" s="64" t="s">
        <v>46</v>
      </c>
      <c r="C683" s="56">
        <v>1557</v>
      </c>
      <c r="D683" s="56">
        <v>476</v>
      </c>
      <c r="E683" s="56">
        <v>65</v>
      </c>
      <c r="F683" s="72">
        <v>9</v>
      </c>
      <c r="G683" s="72">
        <v>14</v>
      </c>
      <c r="H683" s="48">
        <f>D683/C683%</f>
        <v>30.571612074502248</v>
      </c>
    </row>
    <row r="684" spans="2:8" ht="13.5" customHeight="1">
      <c r="B684" s="78" t="s">
        <v>52</v>
      </c>
      <c r="C684" s="79">
        <v>1129</v>
      </c>
      <c r="D684" s="79">
        <v>298</v>
      </c>
      <c r="E684" s="79">
        <v>58</v>
      </c>
      <c r="F684" s="80">
        <v>5</v>
      </c>
      <c r="G684" s="80">
        <v>12</v>
      </c>
      <c r="H684" s="81">
        <f t="shared" si="37"/>
        <v>26.395039858281667</v>
      </c>
    </row>
    <row r="685" spans="2:8" s="15" customFormat="1" ht="13.5" customHeight="1">
      <c r="B685" s="44"/>
      <c r="C685" s="52"/>
      <c r="D685" s="52"/>
      <c r="E685" s="52"/>
      <c r="F685" s="45"/>
      <c r="G685" s="23"/>
      <c r="H685" s="48"/>
    </row>
    <row r="686" spans="2:9" ht="13.5" customHeight="1" thickBot="1">
      <c r="B686" s="14" t="s">
        <v>41</v>
      </c>
      <c r="C686" s="22"/>
      <c r="D686" s="22"/>
      <c r="E686" s="28"/>
      <c r="F686" s="29"/>
      <c r="G686" s="29"/>
      <c r="H686" s="47"/>
      <c r="I686" s="71"/>
    </row>
    <row r="687" spans="2:8" ht="13.5" customHeight="1" thickTop="1">
      <c r="B687" s="30" t="s">
        <v>1</v>
      </c>
      <c r="C687" s="31" t="s">
        <v>2</v>
      </c>
      <c r="D687" s="31" t="s">
        <v>3</v>
      </c>
      <c r="E687" s="32" t="s">
        <v>4</v>
      </c>
      <c r="F687" s="10" t="s">
        <v>44</v>
      </c>
      <c r="G687" s="10" t="s">
        <v>45</v>
      </c>
      <c r="H687" s="9" t="s">
        <v>10</v>
      </c>
    </row>
    <row r="688" spans="2:8" ht="13.5" customHeight="1">
      <c r="B688" s="64" t="s">
        <v>15</v>
      </c>
      <c r="C688" s="33">
        <v>12187</v>
      </c>
      <c r="D688" s="33">
        <v>12132</v>
      </c>
      <c r="E688" s="35">
        <v>2317</v>
      </c>
      <c r="F688" s="34">
        <v>303</v>
      </c>
      <c r="G688" s="34">
        <v>289</v>
      </c>
      <c r="H688" s="46">
        <f>D688/C688%</f>
        <v>99.54869943382292</v>
      </c>
    </row>
    <row r="689" spans="2:8" ht="13.5" customHeight="1">
      <c r="B689" s="65">
        <v>58</v>
      </c>
      <c r="C689" s="33">
        <v>14070</v>
      </c>
      <c r="D689" s="33">
        <v>14011</v>
      </c>
      <c r="E689" s="35">
        <v>1674</v>
      </c>
      <c r="F689" s="34">
        <v>226</v>
      </c>
      <c r="G689" s="34">
        <v>279</v>
      </c>
      <c r="H689" s="46">
        <f aca="true" t="shared" si="38" ref="H689:H711">D689/C689%</f>
        <v>99.58066808813078</v>
      </c>
    </row>
    <row r="690" spans="2:8" ht="13.5" customHeight="1">
      <c r="B690" s="65">
        <v>59</v>
      </c>
      <c r="C690" s="33">
        <v>15154</v>
      </c>
      <c r="D690" s="33">
        <v>15113</v>
      </c>
      <c r="E690" s="35">
        <v>1758</v>
      </c>
      <c r="F690" s="34">
        <v>217</v>
      </c>
      <c r="G690" s="34">
        <v>299</v>
      </c>
      <c r="H690" s="46">
        <f t="shared" si="38"/>
        <v>99.72944437112314</v>
      </c>
    </row>
    <row r="691" spans="2:8" ht="13.5" customHeight="1">
      <c r="B691" s="65">
        <v>60</v>
      </c>
      <c r="C691" s="33">
        <v>14698</v>
      </c>
      <c r="D691" s="33">
        <v>14666</v>
      </c>
      <c r="E691" s="35">
        <v>1654</v>
      </c>
      <c r="F691" s="34">
        <v>193</v>
      </c>
      <c r="G691" s="34">
        <v>286</v>
      </c>
      <c r="H691" s="46">
        <f t="shared" si="38"/>
        <v>99.78228330385087</v>
      </c>
    </row>
    <row r="692" spans="2:8" ht="13.5" customHeight="1">
      <c r="B692" s="65">
        <v>61</v>
      </c>
      <c r="C692" s="33">
        <v>12868</v>
      </c>
      <c r="D692" s="33">
        <v>12838</v>
      </c>
      <c r="E692" s="35">
        <v>1691</v>
      </c>
      <c r="F692" s="34">
        <v>246</v>
      </c>
      <c r="G692" s="34">
        <v>271</v>
      </c>
      <c r="H692" s="46">
        <f t="shared" si="38"/>
        <v>99.76686353745725</v>
      </c>
    </row>
    <row r="693" spans="2:8" ht="13.5" customHeight="1">
      <c r="B693" s="65">
        <v>62</v>
      </c>
      <c r="C693" s="33">
        <v>11801</v>
      </c>
      <c r="D693" s="33">
        <v>11773</v>
      </c>
      <c r="E693" s="35">
        <v>1536</v>
      </c>
      <c r="F693" s="34">
        <v>196</v>
      </c>
      <c r="G693" s="34">
        <v>216</v>
      </c>
      <c r="H693" s="46">
        <f t="shared" si="38"/>
        <v>99.76273197186678</v>
      </c>
    </row>
    <row r="694" spans="2:8" ht="13.5" customHeight="1">
      <c r="B694" s="65">
        <v>63</v>
      </c>
      <c r="C694" s="33">
        <v>12821</v>
      </c>
      <c r="D694" s="33">
        <v>12761</v>
      </c>
      <c r="E694" s="35">
        <v>1898</v>
      </c>
      <c r="F694" s="34">
        <v>293</v>
      </c>
      <c r="G694" s="34">
        <v>203</v>
      </c>
      <c r="H694" s="46">
        <f t="shared" si="38"/>
        <v>99.53201778332422</v>
      </c>
    </row>
    <row r="695" spans="2:8" ht="13.5" customHeight="1">
      <c r="B695" s="66" t="s">
        <v>11</v>
      </c>
      <c r="C695" s="33">
        <v>10312</v>
      </c>
      <c r="D695" s="33">
        <v>10250</v>
      </c>
      <c r="E695" s="35">
        <v>1265</v>
      </c>
      <c r="F695" s="34">
        <v>194</v>
      </c>
      <c r="G695" s="34">
        <v>124</v>
      </c>
      <c r="H695" s="46">
        <f t="shared" si="38"/>
        <v>99.39875872769588</v>
      </c>
    </row>
    <row r="696" spans="2:8" ht="13.5" customHeight="1">
      <c r="B696" s="64" t="s">
        <v>16</v>
      </c>
      <c r="C696" s="33">
        <v>11288</v>
      </c>
      <c r="D696" s="33">
        <v>11215</v>
      </c>
      <c r="E696" s="35">
        <v>1328</v>
      </c>
      <c r="F696" s="34">
        <v>220</v>
      </c>
      <c r="G696" s="34">
        <v>113</v>
      </c>
      <c r="H696" s="46">
        <f t="shared" si="38"/>
        <v>99.3532955350815</v>
      </c>
    </row>
    <row r="697" spans="2:8" ht="13.5" customHeight="1">
      <c r="B697" s="64" t="s">
        <v>17</v>
      </c>
      <c r="C697" s="33">
        <v>11796</v>
      </c>
      <c r="D697" s="33">
        <v>11741</v>
      </c>
      <c r="E697" s="35">
        <v>1280</v>
      </c>
      <c r="F697" s="34">
        <v>191</v>
      </c>
      <c r="G697" s="34">
        <v>120</v>
      </c>
      <c r="H697" s="46">
        <f t="shared" si="38"/>
        <v>99.53374025093252</v>
      </c>
    </row>
    <row r="698" spans="2:8" ht="13.5" customHeight="1">
      <c r="B698" s="64" t="s">
        <v>18</v>
      </c>
      <c r="C698" s="33">
        <v>12126</v>
      </c>
      <c r="D698" s="33">
        <v>12045</v>
      </c>
      <c r="E698" s="35">
        <v>2004</v>
      </c>
      <c r="F698" s="34">
        <v>305</v>
      </c>
      <c r="G698" s="34">
        <v>102</v>
      </c>
      <c r="H698" s="46">
        <f t="shared" si="38"/>
        <v>99.33201385452746</v>
      </c>
    </row>
    <row r="699" spans="2:8" ht="13.5" customHeight="1">
      <c r="B699" s="64" t="s">
        <v>19</v>
      </c>
      <c r="C699" s="33">
        <v>9823</v>
      </c>
      <c r="D699" s="33">
        <v>9769</v>
      </c>
      <c r="E699" s="35">
        <v>1405</v>
      </c>
      <c r="F699" s="34">
        <v>220</v>
      </c>
      <c r="G699" s="34">
        <v>68</v>
      </c>
      <c r="H699" s="46">
        <f t="shared" si="38"/>
        <v>99.45026977501782</v>
      </c>
    </row>
    <row r="700" spans="2:8" ht="13.5" customHeight="1">
      <c r="B700" s="64" t="s">
        <v>20</v>
      </c>
      <c r="C700" s="33">
        <v>9405</v>
      </c>
      <c r="D700" s="33">
        <v>9348</v>
      </c>
      <c r="E700" s="35">
        <v>1229</v>
      </c>
      <c r="F700" s="34">
        <v>157</v>
      </c>
      <c r="G700" s="34">
        <v>60</v>
      </c>
      <c r="H700" s="46">
        <f t="shared" si="38"/>
        <v>99.39393939393939</v>
      </c>
    </row>
    <row r="701" spans="2:8" ht="13.5" customHeight="1">
      <c r="B701" s="64" t="s">
        <v>21</v>
      </c>
      <c r="C701" s="33">
        <v>9023</v>
      </c>
      <c r="D701" s="33">
        <v>8976</v>
      </c>
      <c r="E701" s="35">
        <v>1679</v>
      </c>
      <c r="F701" s="34">
        <v>252</v>
      </c>
      <c r="G701" s="34">
        <v>59</v>
      </c>
      <c r="H701" s="46">
        <f t="shared" si="38"/>
        <v>99.47910894381026</v>
      </c>
    </row>
    <row r="702" spans="2:8" ht="13.5" customHeight="1">
      <c r="B702" s="64" t="s">
        <v>22</v>
      </c>
      <c r="C702" s="33">
        <v>9811</v>
      </c>
      <c r="D702" s="33">
        <v>9760</v>
      </c>
      <c r="E702" s="35">
        <v>1985</v>
      </c>
      <c r="F702" s="34">
        <v>321</v>
      </c>
      <c r="G702" s="34">
        <v>87</v>
      </c>
      <c r="H702" s="46">
        <f t="shared" si="38"/>
        <v>99.48017531342371</v>
      </c>
    </row>
    <row r="703" spans="2:8" ht="13.5" customHeight="1">
      <c r="B703" s="64" t="s">
        <v>23</v>
      </c>
      <c r="C703" s="33">
        <v>9907</v>
      </c>
      <c r="D703" s="33">
        <v>9811</v>
      </c>
      <c r="E703" s="35">
        <v>1549</v>
      </c>
      <c r="F703" s="34">
        <v>201</v>
      </c>
      <c r="G703" s="34">
        <v>61</v>
      </c>
      <c r="H703" s="46">
        <f t="shared" si="38"/>
        <v>99.03098819016857</v>
      </c>
    </row>
    <row r="704" spans="2:8" ht="13.5" customHeight="1">
      <c r="B704" s="65">
        <v>10</v>
      </c>
      <c r="C704" s="33">
        <v>9033</v>
      </c>
      <c r="D704" s="33">
        <v>8991</v>
      </c>
      <c r="E704" s="35">
        <v>1427</v>
      </c>
      <c r="F704" s="34">
        <v>230</v>
      </c>
      <c r="G704" s="34">
        <v>56</v>
      </c>
      <c r="H704" s="46">
        <f t="shared" si="38"/>
        <v>99.53503819329127</v>
      </c>
    </row>
    <row r="705" spans="2:8" ht="13.5" customHeight="1">
      <c r="B705" s="65">
        <v>11</v>
      </c>
      <c r="C705" s="33">
        <v>8252</v>
      </c>
      <c r="D705" s="33">
        <v>8154</v>
      </c>
      <c r="E705" s="35">
        <v>1344</v>
      </c>
      <c r="F705" s="34">
        <v>185</v>
      </c>
      <c r="G705" s="34">
        <v>54</v>
      </c>
      <c r="H705" s="46">
        <f t="shared" si="38"/>
        <v>98.81240911294232</v>
      </c>
    </row>
    <row r="706" spans="2:8" ht="13.5" customHeight="1">
      <c r="B706" s="65">
        <v>12</v>
      </c>
      <c r="C706" s="33">
        <v>7558</v>
      </c>
      <c r="D706" s="33">
        <v>7238</v>
      </c>
      <c r="E706" s="35">
        <v>1562</v>
      </c>
      <c r="F706" s="34">
        <v>277</v>
      </c>
      <c r="G706" s="34">
        <v>56</v>
      </c>
      <c r="H706" s="46">
        <f t="shared" si="38"/>
        <v>95.7660756813972</v>
      </c>
    </row>
    <row r="707" spans="2:8" ht="13.5" customHeight="1">
      <c r="B707" s="65">
        <v>13</v>
      </c>
      <c r="C707" s="33">
        <v>5980</v>
      </c>
      <c r="D707" s="33">
        <v>5656</v>
      </c>
      <c r="E707" s="35">
        <v>1558</v>
      </c>
      <c r="F707" s="34">
        <v>243</v>
      </c>
      <c r="G707" s="34">
        <v>50</v>
      </c>
      <c r="H707" s="46">
        <f t="shared" si="38"/>
        <v>94.58193979933111</v>
      </c>
    </row>
    <row r="708" spans="2:8" ht="13.5" customHeight="1">
      <c r="B708" s="65">
        <v>14</v>
      </c>
      <c r="C708" s="35">
        <v>6032</v>
      </c>
      <c r="D708" s="35">
        <v>5586</v>
      </c>
      <c r="E708" s="35">
        <v>1996</v>
      </c>
      <c r="F708" s="42">
        <v>354</v>
      </c>
      <c r="G708" s="34">
        <v>49</v>
      </c>
      <c r="H708" s="46">
        <f t="shared" si="38"/>
        <v>92.60610079575596</v>
      </c>
    </row>
    <row r="709" spans="2:8" ht="13.5" customHeight="1">
      <c r="B709" s="67">
        <v>15</v>
      </c>
      <c r="C709" s="51">
        <v>6269</v>
      </c>
      <c r="D709" s="51">
        <v>5700</v>
      </c>
      <c r="E709" s="51">
        <v>1973</v>
      </c>
      <c r="F709" s="42">
        <v>367</v>
      </c>
      <c r="G709" s="34">
        <v>62</v>
      </c>
      <c r="H709" s="46">
        <f t="shared" si="38"/>
        <v>90.92359227947041</v>
      </c>
    </row>
    <row r="710" spans="2:8" ht="13.5" customHeight="1">
      <c r="B710" s="67">
        <v>16</v>
      </c>
      <c r="C710" s="51">
        <v>5829</v>
      </c>
      <c r="D710" s="52">
        <v>5033</v>
      </c>
      <c r="E710" s="51">
        <v>2052</v>
      </c>
      <c r="F710" s="42">
        <f>307+65+15</f>
        <v>387</v>
      </c>
      <c r="G710" s="37">
        <v>81</v>
      </c>
      <c r="H710" s="46">
        <f t="shared" si="38"/>
        <v>86.34414136215474</v>
      </c>
    </row>
    <row r="711" spans="2:8" ht="13.5" customHeight="1">
      <c r="B711" s="65">
        <v>17</v>
      </c>
      <c r="C711" s="51">
        <v>5585</v>
      </c>
      <c r="D711" s="51">
        <v>4928</v>
      </c>
      <c r="E711" s="51">
        <v>1793</v>
      </c>
      <c r="F711" s="42">
        <f>12+43+293</f>
        <v>348</v>
      </c>
      <c r="G711" s="42">
        <v>63</v>
      </c>
      <c r="H711" s="46">
        <f t="shared" si="38"/>
        <v>88.2363473589973</v>
      </c>
    </row>
    <row r="712" spans="2:8" ht="13.5" customHeight="1">
      <c r="B712" s="65">
        <v>18</v>
      </c>
      <c r="C712" s="51">
        <f>4832+395+229</f>
        <v>5456</v>
      </c>
      <c r="D712" s="51">
        <f>4258+319+173</f>
        <v>4750</v>
      </c>
      <c r="E712" s="51">
        <f>1574+121+47</f>
        <v>1742</v>
      </c>
      <c r="F712" s="42">
        <v>356</v>
      </c>
      <c r="G712" s="42">
        <v>65</v>
      </c>
      <c r="H712" s="46">
        <f aca="true" t="shared" si="39" ref="H712:H718">D712/C712%</f>
        <v>87.06011730205279</v>
      </c>
    </row>
    <row r="713" spans="2:8" ht="13.5" customHeight="1">
      <c r="B713" s="64" t="s">
        <v>24</v>
      </c>
      <c r="C713" s="56">
        <f>3994+381+111</f>
        <v>4486</v>
      </c>
      <c r="D713" s="56">
        <f>3582+298+91</f>
        <v>3971</v>
      </c>
      <c r="E713" s="56">
        <f>1711+64+30</f>
        <v>1805</v>
      </c>
      <c r="F713" s="40">
        <f>381+19+8</f>
        <v>408</v>
      </c>
      <c r="G713" s="40">
        <f>45+3+9</f>
        <v>57</v>
      </c>
      <c r="H713" s="46">
        <f t="shared" si="39"/>
        <v>88.51983950066875</v>
      </c>
    </row>
    <row r="714" spans="2:8" ht="13.5" customHeight="1">
      <c r="B714" s="64" t="s">
        <v>25</v>
      </c>
      <c r="C714" s="56">
        <v>5258</v>
      </c>
      <c r="D714" s="56">
        <v>4666</v>
      </c>
      <c r="E714" s="56">
        <v>1703</v>
      </c>
      <c r="F714" s="40">
        <v>376</v>
      </c>
      <c r="G714" s="40">
        <v>59</v>
      </c>
      <c r="H714" s="46">
        <f t="shared" si="39"/>
        <v>88.7409661468239</v>
      </c>
    </row>
    <row r="715" spans="2:8" ht="13.5" customHeight="1">
      <c r="B715" s="64" t="s">
        <v>39</v>
      </c>
      <c r="C715" s="56">
        <v>3797</v>
      </c>
      <c r="D715" s="56">
        <v>3393</v>
      </c>
      <c r="E715" s="56">
        <v>1602</v>
      </c>
      <c r="F715" s="72">
        <v>370</v>
      </c>
      <c r="G715" s="72">
        <v>42</v>
      </c>
      <c r="H715" s="46">
        <f t="shared" si="39"/>
        <v>89.36002106926522</v>
      </c>
    </row>
    <row r="716" spans="2:8" ht="13.5" customHeight="1">
      <c r="B716" s="64" t="s">
        <v>43</v>
      </c>
      <c r="C716" s="56">
        <v>3106</v>
      </c>
      <c r="D716" s="56">
        <v>2808</v>
      </c>
      <c r="E716" s="56">
        <v>1506</v>
      </c>
      <c r="F716" s="72">
        <v>361</v>
      </c>
      <c r="G716" s="72">
        <v>40</v>
      </c>
      <c r="H716" s="48">
        <f t="shared" si="39"/>
        <v>90.40566645202834</v>
      </c>
    </row>
    <row r="717" spans="2:8" ht="13.5" customHeight="1">
      <c r="B717" s="64" t="s">
        <v>46</v>
      </c>
      <c r="C717" s="56">
        <v>2750</v>
      </c>
      <c r="D717" s="56">
        <v>2405</v>
      </c>
      <c r="E717" s="56">
        <v>1403</v>
      </c>
      <c r="F717" s="72">
        <v>348</v>
      </c>
      <c r="G717" s="72">
        <v>59</v>
      </c>
      <c r="H717" s="48">
        <f>D717/C717%</f>
        <v>87.45454545454545</v>
      </c>
    </row>
    <row r="718" spans="2:8" ht="13.5" customHeight="1">
      <c r="B718" s="78" t="s">
        <v>52</v>
      </c>
      <c r="C718" s="79">
        <v>2369</v>
      </c>
      <c r="D718" s="79">
        <v>2147</v>
      </c>
      <c r="E718" s="79">
        <v>1371</v>
      </c>
      <c r="F718" s="80">
        <v>368</v>
      </c>
      <c r="G718" s="80">
        <v>79</v>
      </c>
      <c r="H718" s="81">
        <f t="shared" si="39"/>
        <v>90.6289573659772</v>
      </c>
    </row>
    <row r="719" spans="2:8" ht="13.5" customHeight="1">
      <c r="B719" s="28"/>
      <c r="C719" s="28"/>
      <c r="D719" s="28"/>
      <c r="E719" s="28"/>
      <c r="F719" s="29"/>
      <c r="G719" s="29"/>
      <c r="H719" s="47"/>
    </row>
    <row r="720" spans="2:8" ht="13.5" customHeight="1" thickBot="1">
      <c r="B720" s="14" t="s">
        <v>42</v>
      </c>
      <c r="C720" s="22"/>
      <c r="D720" s="28"/>
      <c r="E720" s="38"/>
      <c r="F720" s="29"/>
      <c r="G720" s="29"/>
      <c r="H720" s="47"/>
    </row>
    <row r="721" spans="2:8" ht="13.5" customHeight="1" thickTop="1">
      <c r="B721" s="30" t="s">
        <v>1</v>
      </c>
      <c r="C721" s="31" t="s">
        <v>2</v>
      </c>
      <c r="D721" s="31" t="s">
        <v>3</v>
      </c>
      <c r="E721" s="32" t="s">
        <v>4</v>
      </c>
      <c r="F721" s="10" t="s">
        <v>44</v>
      </c>
      <c r="G721" s="10" t="s">
        <v>45</v>
      </c>
      <c r="H721" s="9" t="s">
        <v>10</v>
      </c>
    </row>
    <row r="722" spans="2:8" ht="13.5" customHeight="1">
      <c r="B722" s="64" t="s">
        <v>15</v>
      </c>
      <c r="C722" s="35">
        <v>3026</v>
      </c>
      <c r="D722" s="35">
        <v>3028</v>
      </c>
      <c r="E722" s="39">
        <v>15387</v>
      </c>
      <c r="F722" s="34">
        <v>1888</v>
      </c>
      <c r="G722" s="34">
        <v>487</v>
      </c>
      <c r="H722" s="46">
        <f>D722/C722%</f>
        <v>100.06609385327164</v>
      </c>
    </row>
    <row r="723" spans="2:8" ht="13.5" customHeight="1">
      <c r="B723" s="65">
        <v>58</v>
      </c>
      <c r="C723" s="35">
        <v>2968</v>
      </c>
      <c r="D723" s="35">
        <v>2969</v>
      </c>
      <c r="E723" s="39">
        <v>14416</v>
      </c>
      <c r="F723" s="34">
        <v>1692</v>
      </c>
      <c r="G723" s="34">
        <v>509</v>
      </c>
      <c r="H723" s="46">
        <f aca="true" t="shared" si="40" ref="H723:H745">D723/C723%</f>
        <v>100.03369272237197</v>
      </c>
    </row>
    <row r="724" spans="2:8" ht="13.5" customHeight="1">
      <c r="B724" s="65">
        <v>59</v>
      </c>
      <c r="C724" s="35">
        <v>2325</v>
      </c>
      <c r="D724" s="35">
        <v>2329</v>
      </c>
      <c r="E724" s="39">
        <v>9859</v>
      </c>
      <c r="F724" s="34">
        <v>1192</v>
      </c>
      <c r="G724" s="34">
        <v>244</v>
      </c>
      <c r="H724" s="46">
        <f t="shared" si="40"/>
        <v>100.17204301075269</v>
      </c>
    </row>
    <row r="725" spans="2:8" ht="13.5" customHeight="1">
      <c r="B725" s="65">
        <v>60</v>
      </c>
      <c r="C725" s="35">
        <v>1396</v>
      </c>
      <c r="D725" s="35">
        <v>1398</v>
      </c>
      <c r="E725" s="39">
        <v>6348</v>
      </c>
      <c r="F725" s="34">
        <v>714</v>
      </c>
      <c r="G725" s="34">
        <v>140</v>
      </c>
      <c r="H725" s="46">
        <f t="shared" si="40"/>
        <v>100.1432664756447</v>
      </c>
    </row>
    <row r="726" spans="2:8" ht="13.5" customHeight="1">
      <c r="B726" s="65">
        <v>61</v>
      </c>
      <c r="C726" s="35">
        <v>1739</v>
      </c>
      <c r="D726" s="35">
        <v>1742</v>
      </c>
      <c r="E726" s="39">
        <v>7681</v>
      </c>
      <c r="F726" s="34">
        <v>1090</v>
      </c>
      <c r="G726" s="34">
        <v>324</v>
      </c>
      <c r="H726" s="46">
        <f t="shared" si="40"/>
        <v>100.17251293847038</v>
      </c>
    </row>
    <row r="727" spans="2:8" ht="13.5" customHeight="1">
      <c r="B727" s="65">
        <v>62</v>
      </c>
      <c r="C727" s="35">
        <v>2122</v>
      </c>
      <c r="D727" s="35">
        <v>2127</v>
      </c>
      <c r="E727" s="39">
        <v>8990</v>
      </c>
      <c r="F727" s="34">
        <v>1380</v>
      </c>
      <c r="G727" s="34">
        <v>320</v>
      </c>
      <c r="H727" s="46">
        <f t="shared" si="40"/>
        <v>100.23562676720076</v>
      </c>
    </row>
    <row r="728" spans="2:8" ht="13.5" customHeight="1">
      <c r="B728" s="65">
        <v>63</v>
      </c>
      <c r="C728" s="35">
        <v>1970</v>
      </c>
      <c r="D728" s="35">
        <v>1970</v>
      </c>
      <c r="E728" s="39">
        <v>9603</v>
      </c>
      <c r="F728" s="34">
        <v>1424</v>
      </c>
      <c r="G728" s="34">
        <v>206</v>
      </c>
      <c r="H728" s="46">
        <f t="shared" si="40"/>
        <v>100</v>
      </c>
    </row>
    <row r="729" spans="2:8" ht="13.5" customHeight="1">
      <c r="B729" s="66" t="s">
        <v>11</v>
      </c>
      <c r="C729" s="35">
        <v>1571</v>
      </c>
      <c r="D729" s="35">
        <v>1580</v>
      </c>
      <c r="E729" s="39">
        <v>8149</v>
      </c>
      <c r="F729" s="34">
        <v>1212</v>
      </c>
      <c r="G729" s="34">
        <v>131</v>
      </c>
      <c r="H729" s="46">
        <f t="shared" si="40"/>
        <v>100.57288351368554</v>
      </c>
    </row>
    <row r="730" spans="2:8" ht="13.5" customHeight="1">
      <c r="B730" s="64" t="s">
        <v>16</v>
      </c>
      <c r="C730" s="35">
        <v>1413</v>
      </c>
      <c r="D730" s="35">
        <v>1413</v>
      </c>
      <c r="E730" s="39">
        <v>6875</v>
      </c>
      <c r="F730" s="34">
        <v>1051</v>
      </c>
      <c r="G730" s="34">
        <v>137</v>
      </c>
      <c r="H730" s="46">
        <f t="shared" si="40"/>
        <v>100</v>
      </c>
    </row>
    <row r="731" spans="2:8" ht="13.5" customHeight="1">
      <c r="B731" s="64" t="s">
        <v>17</v>
      </c>
      <c r="C731" s="35">
        <v>1201</v>
      </c>
      <c r="D731" s="35">
        <v>1202</v>
      </c>
      <c r="E731" s="39">
        <v>5634</v>
      </c>
      <c r="F731" s="34">
        <v>833</v>
      </c>
      <c r="G731" s="34">
        <v>116</v>
      </c>
      <c r="H731" s="46">
        <f t="shared" si="40"/>
        <v>100.08326394671107</v>
      </c>
    </row>
    <row r="732" spans="2:8" ht="13.5" customHeight="1">
      <c r="B732" s="64" t="s">
        <v>18</v>
      </c>
      <c r="C732" s="35">
        <v>1201</v>
      </c>
      <c r="D732" s="35">
        <v>1200</v>
      </c>
      <c r="E732" s="39">
        <v>5711</v>
      </c>
      <c r="F732" s="34">
        <v>841</v>
      </c>
      <c r="G732" s="34">
        <v>82</v>
      </c>
      <c r="H732" s="46">
        <f t="shared" si="40"/>
        <v>99.91673605328893</v>
      </c>
    </row>
    <row r="733" spans="2:8" ht="13.5" customHeight="1">
      <c r="B733" s="64" t="s">
        <v>19</v>
      </c>
      <c r="C733" s="35">
        <v>1014</v>
      </c>
      <c r="D733" s="35">
        <v>1018</v>
      </c>
      <c r="E733" s="39">
        <v>6344</v>
      </c>
      <c r="F733" s="34">
        <v>915</v>
      </c>
      <c r="G733" s="34">
        <v>66</v>
      </c>
      <c r="H733" s="46">
        <f t="shared" si="40"/>
        <v>100.39447731755423</v>
      </c>
    </row>
    <row r="734" spans="2:8" ht="13.5" customHeight="1">
      <c r="B734" s="64" t="s">
        <v>20</v>
      </c>
      <c r="C734" s="35">
        <v>774</v>
      </c>
      <c r="D734" s="35">
        <v>776</v>
      </c>
      <c r="E734" s="39">
        <v>4917</v>
      </c>
      <c r="F734" s="34">
        <v>750</v>
      </c>
      <c r="G734" s="34">
        <v>70</v>
      </c>
      <c r="H734" s="46">
        <f t="shared" si="40"/>
        <v>100.25839793281654</v>
      </c>
    </row>
    <row r="735" spans="2:8" ht="13.5" customHeight="1">
      <c r="B735" s="64" t="s">
        <v>21</v>
      </c>
      <c r="C735" s="35">
        <v>702</v>
      </c>
      <c r="D735" s="35">
        <v>703</v>
      </c>
      <c r="E735" s="39">
        <v>5270</v>
      </c>
      <c r="F735" s="34">
        <v>828</v>
      </c>
      <c r="G735" s="34">
        <v>109</v>
      </c>
      <c r="H735" s="46">
        <f t="shared" si="40"/>
        <v>100.14245014245014</v>
      </c>
    </row>
    <row r="736" spans="2:8" ht="13.5" customHeight="1">
      <c r="B736" s="64" t="s">
        <v>22</v>
      </c>
      <c r="C736" s="35">
        <v>616</v>
      </c>
      <c r="D736" s="35">
        <v>614</v>
      </c>
      <c r="E736" s="39">
        <v>4132</v>
      </c>
      <c r="F736" s="34">
        <v>614</v>
      </c>
      <c r="G736" s="34">
        <v>59</v>
      </c>
      <c r="H736" s="46">
        <f t="shared" si="40"/>
        <v>99.67532467532467</v>
      </c>
    </row>
    <row r="737" spans="2:8" ht="13.5" customHeight="1">
      <c r="B737" s="64" t="s">
        <v>23</v>
      </c>
      <c r="C737" s="35">
        <v>626</v>
      </c>
      <c r="D737" s="35">
        <v>627</v>
      </c>
      <c r="E737" s="39">
        <v>3273</v>
      </c>
      <c r="F737" s="34">
        <v>439</v>
      </c>
      <c r="G737" s="34">
        <v>78</v>
      </c>
      <c r="H737" s="46">
        <f t="shared" si="40"/>
        <v>100.15974440894568</v>
      </c>
    </row>
    <row r="738" spans="2:8" ht="13.5" customHeight="1">
      <c r="B738" s="65">
        <v>10</v>
      </c>
      <c r="C738" s="35">
        <v>515</v>
      </c>
      <c r="D738" s="35">
        <v>515</v>
      </c>
      <c r="E738" s="39">
        <v>3372</v>
      </c>
      <c r="F738" s="34">
        <v>664</v>
      </c>
      <c r="G738" s="34">
        <v>71</v>
      </c>
      <c r="H738" s="46">
        <f t="shared" si="40"/>
        <v>100</v>
      </c>
    </row>
    <row r="739" spans="2:8" ht="13.5" customHeight="1">
      <c r="B739" s="65">
        <v>11</v>
      </c>
      <c r="C739" s="35">
        <v>293</v>
      </c>
      <c r="D739" s="35">
        <v>291</v>
      </c>
      <c r="E739" s="39">
        <v>2327</v>
      </c>
      <c r="F739" s="34">
        <v>405</v>
      </c>
      <c r="G739" s="34">
        <v>40</v>
      </c>
      <c r="H739" s="46">
        <f t="shared" si="40"/>
        <v>99.3174061433447</v>
      </c>
    </row>
    <row r="740" spans="2:8" ht="13.5" customHeight="1">
      <c r="B740" s="65">
        <v>12</v>
      </c>
      <c r="C740" s="35">
        <v>278</v>
      </c>
      <c r="D740" s="35">
        <v>278</v>
      </c>
      <c r="E740" s="39">
        <v>1905</v>
      </c>
      <c r="F740" s="34">
        <v>343</v>
      </c>
      <c r="G740" s="34">
        <v>22</v>
      </c>
      <c r="H740" s="46">
        <f t="shared" si="40"/>
        <v>100</v>
      </c>
    </row>
    <row r="741" spans="2:8" ht="13.5" customHeight="1">
      <c r="B741" s="65">
        <v>13</v>
      </c>
      <c r="C741" s="35">
        <v>291</v>
      </c>
      <c r="D741" s="35">
        <v>291</v>
      </c>
      <c r="E741" s="36">
        <v>2080</v>
      </c>
      <c r="F741" s="34">
        <v>293</v>
      </c>
      <c r="G741" s="34">
        <v>20</v>
      </c>
      <c r="H741" s="46">
        <f t="shared" si="40"/>
        <v>100</v>
      </c>
    </row>
    <row r="742" spans="2:8" ht="13.5" customHeight="1">
      <c r="B742" s="65">
        <v>14</v>
      </c>
      <c r="C742" s="41">
        <v>300</v>
      </c>
      <c r="D742" s="41">
        <v>300</v>
      </c>
      <c r="E742" s="41">
        <v>1928</v>
      </c>
      <c r="F742" s="41">
        <v>271</v>
      </c>
      <c r="G742" s="43">
        <v>36</v>
      </c>
      <c r="H742" s="46">
        <f t="shared" si="40"/>
        <v>100</v>
      </c>
    </row>
    <row r="743" spans="2:8" ht="13.5" customHeight="1">
      <c r="B743" s="67">
        <v>15</v>
      </c>
      <c r="C743" s="41">
        <v>208</v>
      </c>
      <c r="D743" s="41">
        <v>202</v>
      </c>
      <c r="E743" s="41">
        <v>1725</v>
      </c>
      <c r="F743" s="41">
        <v>325</v>
      </c>
      <c r="G743" s="43">
        <v>33</v>
      </c>
      <c r="H743" s="46">
        <f t="shared" si="40"/>
        <v>97.11538461538461</v>
      </c>
    </row>
    <row r="744" spans="2:8" ht="13.5" customHeight="1">
      <c r="B744" s="67">
        <v>16</v>
      </c>
      <c r="C744" s="41">
        <v>249</v>
      </c>
      <c r="D744" s="45">
        <v>243</v>
      </c>
      <c r="E744" s="41">
        <v>1422</v>
      </c>
      <c r="F744" s="41">
        <v>248</v>
      </c>
      <c r="G744" s="45">
        <v>18</v>
      </c>
      <c r="H744" s="46">
        <f t="shared" si="40"/>
        <v>97.59036144578313</v>
      </c>
    </row>
    <row r="745" spans="2:8" ht="13.5" customHeight="1">
      <c r="B745" s="65">
        <v>17</v>
      </c>
      <c r="C745" s="41">
        <v>221</v>
      </c>
      <c r="D745" s="41">
        <v>213</v>
      </c>
      <c r="E745" s="41">
        <v>1771</v>
      </c>
      <c r="F745" s="41">
        <v>273</v>
      </c>
      <c r="G745" s="41">
        <v>27</v>
      </c>
      <c r="H745" s="46">
        <f t="shared" si="40"/>
        <v>96.38009049773756</v>
      </c>
    </row>
    <row r="746" spans="2:8" ht="13.5" customHeight="1">
      <c r="B746" s="65">
        <v>18</v>
      </c>
      <c r="C746" s="41">
        <v>210</v>
      </c>
      <c r="D746" s="41">
        <v>205</v>
      </c>
      <c r="E746" s="41">
        <v>1380</v>
      </c>
      <c r="F746" s="41">
        <v>214</v>
      </c>
      <c r="G746" s="41">
        <v>20</v>
      </c>
      <c r="H746" s="68">
        <f aca="true" t="shared" si="41" ref="H746:H752">D746/C746%</f>
        <v>97.61904761904762</v>
      </c>
    </row>
    <row r="747" spans="2:8" ht="13.5" customHeight="1">
      <c r="B747" s="64" t="s">
        <v>24</v>
      </c>
      <c r="C747" s="56">
        <v>424</v>
      </c>
      <c r="D747" s="56">
        <v>415</v>
      </c>
      <c r="E747" s="56">
        <v>1529</v>
      </c>
      <c r="F747" s="40">
        <v>239</v>
      </c>
      <c r="G747" s="40">
        <v>9</v>
      </c>
      <c r="H747" s="46">
        <f t="shared" si="41"/>
        <v>97.87735849056604</v>
      </c>
    </row>
    <row r="748" spans="2:8" ht="13.5" customHeight="1">
      <c r="B748" s="64" t="s">
        <v>25</v>
      </c>
      <c r="C748" s="56">
        <v>271</v>
      </c>
      <c r="D748" s="56">
        <v>252</v>
      </c>
      <c r="E748" s="56">
        <v>1359</v>
      </c>
      <c r="F748" s="40">
        <v>172</v>
      </c>
      <c r="G748" s="40">
        <v>21</v>
      </c>
      <c r="H748" s="46">
        <f t="shared" si="41"/>
        <v>92.98892988929889</v>
      </c>
    </row>
    <row r="749" spans="2:8" ht="13.5" customHeight="1">
      <c r="B749" s="64" t="s">
        <v>39</v>
      </c>
      <c r="C749" s="56">
        <v>352</v>
      </c>
      <c r="D749" s="56">
        <v>349</v>
      </c>
      <c r="E749" s="56">
        <v>1388</v>
      </c>
      <c r="F749" s="72">
        <f>133+2</f>
        <v>135</v>
      </c>
      <c r="G749" s="72">
        <v>11</v>
      </c>
      <c r="H749" s="46">
        <f t="shared" si="41"/>
        <v>99.14772727272727</v>
      </c>
    </row>
    <row r="750" spans="2:8" ht="13.5" customHeight="1">
      <c r="B750" s="64" t="s">
        <v>43</v>
      </c>
      <c r="C750" s="56">
        <v>378</v>
      </c>
      <c r="D750" s="56">
        <v>369</v>
      </c>
      <c r="E750" s="56">
        <v>1312</v>
      </c>
      <c r="F750" s="72">
        <v>175</v>
      </c>
      <c r="G750" s="72">
        <v>23</v>
      </c>
      <c r="H750" s="46">
        <f t="shared" si="41"/>
        <v>97.61904761904762</v>
      </c>
    </row>
    <row r="751" spans="2:8" ht="13.5" customHeight="1">
      <c r="B751" s="64" t="s">
        <v>46</v>
      </c>
      <c r="C751" s="56">
        <v>213</v>
      </c>
      <c r="D751" s="56">
        <v>208</v>
      </c>
      <c r="E751" s="56">
        <v>903</v>
      </c>
      <c r="F751" s="72">
        <v>72</v>
      </c>
      <c r="G751" s="72">
        <v>11</v>
      </c>
      <c r="H751" s="46">
        <f>D751/C751%</f>
        <v>97.65258215962442</v>
      </c>
    </row>
    <row r="752" spans="2:8" ht="13.5" customHeight="1">
      <c r="B752" s="78" t="s">
        <v>52</v>
      </c>
      <c r="C752" s="79">
        <v>366</v>
      </c>
      <c r="D752" s="79">
        <v>355</v>
      </c>
      <c r="E752" s="79">
        <v>876</v>
      </c>
      <c r="F752" s="80">
        <v>94</v>
      </c>
      <c r="G752" s="80">
        <v>14</v>
      </c>
      <c r="H752" s="81">
        <f t="shared" si="41"/>
        <v>96.99453551912568</v>
      </c>
    </row>
    <row r="753" spans="2:8" ht="13.5" customHeight="1">
      <c r="B753" s="44"/>
      <c r="C753" s="45"/>
      <c r="D753" s="45"/>
      <c r="E753" s="45"/>
      <c r="F753" s="45"/>
      <c r="G753" s="45"/>
      <c r="H753" s="48"/>
    </row>
    <row r="754" spans="2:8" ht="13.5" customHeight="1">
      <c r="B754" s="26" t="s">
        <v>9</v>
      </c>
      <c r="C754" s="28"/>
      <c r="D754" s="28"/>
      <c r="E754" s="28"/>
      <c r="F754" s="37"/>
      <c r="G754" s="29"/>
      <c r="H754" s="47"/>
    </row>
    <row r="755" spans="2:8" ht="13.5" customHeight="1">
      <c r="B755" s="73" t="s">
        <v>38</v>
      </c>
      <c r="H755" s="47"/>
    </row>
    <row r="756" spans="2:8" ht="13.5" customHeight="1">
      <c r="B756" s="26" t="s">
        <v>50</v>
      </c>
      <c r="C756" s="61"/>
      <c r="H756" s="47"/>
    </row>
    <row r="757" spans="2:8" ht="13.5" customHeight="1">
      <c r="B757" s="26" t="s">
        <v>49</v>
      </c>
      <c r="C757" s="61"/>
      <c r="H757" s="47"/>
    </row>
    <row r="758" spans="2:11" ht="13.5" customHeight="1">
      <c r="B758" s="26" t="s">
        <v>48</v>
      </c>
      <c r="C758" s="61"/>
      <c r="H758" s="47"/>
      <c r="K758" s="15"/>
    </row>
    <row r="759" ht="13.5" customHeight="1">
      <c r="H759" s="47"/>
    </row>
    <row r="760" ht="13.5" customHeight="1">
      <c r="H760" s="47"/>
    </row>
    <row r="761" ht="13.5" customHeight="1">
      <c r="H761" s="47"/>
    </row>
    <row r="762" ht="13.5" customHeight="1">
      <c r="H762" s="47"/>
    </row>
    <row r="763" ht="13.5" customHeight="1">
      <c r="H763" s="47"/>
    </row>
    <row r="764" ht="13.5" customHeight="1">
      <c r="H764" s="47"/>
    </row>
    <row r="765" ht="13.5" customHeight="1">
      <c r="H765" s="47"/>
    </row>
    <row r="766" ht="13.5" customHeight="1">
      <c r="H766" s="47"/>
    </row>
    <row r="767" ht="13.5" customHeight="1">
      <c r="H767" s="47"/>
    </row>
    <row r="768" ht="13.5" customHeight="1">
      <c r="H768" s="47"/>
    </row>
    <row r="769" ht="13.5" customHeight="1">
      <c r="H769" s="47"/>
    </row>
    <row r="770" ht="13.5" customHeight="1">
      <c r="H770" s="47"/>
    </row>
    <row r="771" ht="13.5" customHeight="1">
      <c r="H771" s="47"/>
    </row>
    <row r="772" ht="13.5" customHeight="1">
      <c r="H772" s="47"/>
    </row>
    <row r="773" ht="13.5" customHeight="1">
      <c r="H773" s="47"/>
    </row>
    <row r="774" ht="13.5" customHeight="1">
      <c r="H774" s="47"/>
    </row>
    <row r="775" ht="13.5" customHeight="1">
      <c r="H775" s="47"/>
    </row>
    <row r="776" ht="13.5" customHeight="1">
      <c r="H776" s="47"/>
    </row>
    <row r="777" ht="13.5" customHeight="1">
      <c r="H777" s="47"/>
    </row>
    <row r="778" ht="13.5" customHeight="1">
      <c r="H778" s="47"/>
    </row>
    <row r="779" ht="13.5" customHeight="1">
      <c r="H779" s="47"/>
    </row>
    <row r="780" ht="13.5" customHeight="1">
      <c r="H780" s="47"/>
    </row>
    <row r="781" ht="13.5" customHeight="1">
      <c r="H781" s="47"/>
    </row>
    <row r="782" ht="13.5" customHeight="1">
      <c r="H782" s="47"/>
    </row>
    <row r="783" ht="13.5" customHeight="1">
      <c r="H783" s="47"/>
    </row>
    <row r="784" ht="13.5" customHeight="1">
      <c r="H784" s="47"/>
    </row>
    <row r="785" ht="13.5" customHeight="1">
      <c r="H785" s="47"/>
    </row>
    <row r="786" ht="13.5" customHeight="1">
      <c r="H786" s="47"/>
    </row>
    <row r="787" ht="13.5" customHeight="1">
      <c r="H787" s="47"/>
    </row>
    <row r="788" ht="13.5" customHeight="1">
      <c r="H788" s="47"/>
    </row>
    <row r="789" ht="13.5" customHeight="1">
      <c r="H789" s="47"/>
    </row>
    <row r="790" ht="13.5" customHeight="1">
      <c r="H790" s="47"/>
    </row>
    <row r="791" ht="13.5" customHeight="1">
      <c r="H791" s="47"/>
    </row>
    <row r="792" ht="13.5" customHeight="1">
      <c r="H792" s="47"/>
    </row>
    <row r="793" ht="13.5" customHeight="1">
      <c r="H793" s="47"/>
    </row>
    <row r="794" ht="13.5" customHeight="1">
      <c r="H794" s="47"/>
    </row>
    <row r="795" ht="13.5" customHeight="1">
      <c r="H795" s="47"/>
    </row>
    <row r="796" ht="13.5" customHeight="1">
      <c r="H796" s="47"/>
    </row>
    <row r="797" ht="13.5" customHeight="1">
      <c r="H797" s="47"/>
    </row>
    <row r="798" ht="13.5" customHeight="1">
      <c r="H798" s="47"/>
    </row>
    <row r="799" ht="13.5" customHeight="1">
      <c r="H799" s="47"/>
    </row>
    <row r="800" ht="13.5" customHeight="1">
      <c r="H800" s="47"/>
    </row>
    <row r="801" ht="13.5" customHeight="1">
      <c r="H801" s="47"/>
    </row>
    <row r="802" ht="13.5" customHeight="1">
      <c r="H802" s="47"/>
    </row>
    <row r="803" ht="13.5" customHeight="1">
      <c r="H803" s="47"/>
    </row>
    <row r="804" ht="13.5" customHeight="1">
      <c r="H804" s="47"/>
    </row>
    <row r="805" ht="13.5" customHeight="1">
      <c r="H805" s="47"/>
    </row>
    <row r="806" ht="13.5" customHeight="1">
      <c r="H806" s="47"/>
    </row>
    <row r="807" ht="13.5" customHeight="1">
      <c r="H807" s="47"/>
    </row>
    <row r="808" ht="13.5" customHeight="1">
      <c r="H808" s="47"/>
    </row>
    <row r="809" ht="13.5" customHeight="1">
      <c r="H809" s="47"/>
    </row>
    <row r="810" ht="13.5" customHeight="1">
      <c r="H810" s="47"/>
    </row>
    <row r="811" ht="13.5" customHeight="1">
      <c r="H811" s="47"/>
    </row>
    <row r="812" ht="13.5" customHeight="1">
      <c r="H812" s="47"/>
    </row>
    <row r="813" ht="13.5" customHeight="1">
      <c r="H813" s="47"/>
    </row>
    <row r="814" ht="13.5" customHeight="1">
      <c r="H814" s="47"/>
    </row>
    <row r="815" ht="13.5" customHeight="1">
      <c r="H815" s="47"/>
    </row>
    <row r="816" ht="13.5" customHeight="1">
      <c r="H816" s="47"/>
    </row>
    <row r="817" ht="13.5" customHeight="1">
      <c r="H817" s="47"/>
    </row>
    <row r="818" ht="13.5" customHeight="1">
      <c r="H818" s="47"/>
    </row>
    <row r="819" ht="13.5" customHeight="1">
      <c r="H819" s="47"/>
    </row>
    <row r="820" ht="13.5" customHeight="1">
      <c r="H820" s="47"/>
    </row>
    <row r="821" ht="13.5" customHeight="1">
      <c r="H821" s="47"/>
    </row>
    <row r="822" ht="13.5" customHeight="1">
      <c r="H822" s="47"/>
    </row>
    <row r="823" ht="13.5" customHeight="1">
      <c r="H823" s="47"/>
    </row>
    <row r="824" ht="13.5" customHeight="1">
      <c r="H824" s="47"/>
    </row>
    <row r="825" ht="13.5" customHeight="1">
      <c r="H825" s="47"/>
    </row>
    <row r="826" ht="13.5" customHeight="1">
      <c r="H826" s="47"/>
    </row>
    <row r="827" ht="13.5" customHeight="1">
      <c r="H827" s="47"/>
    </row>
    <row r="828" ht="13.5" customHeight="1">
      <c r="H828" s="47"/>
    </row>
    <row r="829" ht="13.5" customHeight="1">
      <c r="H829" s="47"/>
    </row>
    <row r="830" ht="13.5" customHeight="1">
      <c r="H830" s="47"/>
    </row>
    <row r="831" ht="13.5" customHeight="1">
      <c r="H831" s="47"/>
    </row>
    <row r="832" ht="13.5" customHeight="1">
      <c r="H832" s="47"/>
    </row>
    <row r="833" ht="13.5" customHeight="1">
      <c r="H833" s="47"/>
    </row>
    <row r="834" ht="13.5" customHeight="1">
      <c r="H834" s="47"/>
    </row>
    <row r="835" ht="13.5" customHeight="1">
      <c r="H835" s="47"/>
    </row>
    <row r="836" ht="13.5" customHeight="1">
      <c r="H836" s="47"/>
    </row>
    <row r="837" ht="13.5" customHeight="1">
      <c r="H837" s="47"/>
    </row>
    <row r="838" ht="13.5" customHeight="1">
      <c r="H838" s="47"/>
    </row>
    <row r="839" ht="13.5" customHeight="1">
      <c r="H839" s="47"/>
    </row>
  </sheetData>
  <printOptions/>
  <pageMargins left="0.984251968503937" right="0.3937007874015748" top="0.34" bottom="0.19" header="0.2" footer="0.19"/>
  <pageSetup horizontalDpi="600" verticalDpi="600" orientation="portrait" paperSize="9" scale="62" r:id="rId2"/>
  <headerFooter alignWithMargins="0">
    <oddHeader>&amp;R&amp;"ＭＳ 明朝,標準"&amp;10&amp;A</oddHeader>
  </headerFooter>
  <rowBreaks count="7" manualBreakCount="7">
    <brk id="105" min="1" max="8" man="1"/>
    <brk id="207" min="1" max="8" man="1"/>
    <brk id="310" min="1" max="8" man="1"/>
    <brk id="412" min="1" max="8" man="1"/>
    <brk id="514" min="1" max="8" man="1"/>
    <brk id="616" min="1" max="8" man="1"/>
    <brk id="718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2013-10-11T09:33:36Z</cp:lastPrinted>
  <dcterms:created xsi:type="dcterms:W3CDTF">2002-05-29T05:03:28Z</dcterms:created>
  <dcterms:modified xsi:type="dcterms:W3CDTF">2013-10-30T05:23:22Z</dcterms:modified>
  <cp:category/>
  <cp:version/>
  <cp:contentType/>
  <cp:contentStatus/>
</cp:coreProperties>
</file>