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4" yWindow="-14" windowWidth="20731" windowHeight="11724" tabRatio="844"/>
  </bookViews>
  <sheets>
    <sheet name="Link Data 2014" sheetId="6" r:id="rId1"/>
  </sheet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1232000">#REF!</definedName>
    <definedName name="A1233000">#REF!</definedName>
    <definedName name="_xlnm.Print_Area" localSheetId="0">'Link Data 2014'!$B$1:$AD$94</definedName>
    <definedName name="_xlnm.Print_Area">#REF!</definedName>
    <definedName name="PRINT_AREA_MI">#REF!</definedName>
    <definedName name="_xlnm.Print_Titles" localSheetId="0">'Link Data 2014'!$5:$9</definedName>
  </definedNames>
  <calcPr calcId="162913"/>
</workbook>
</file>

<file path=xl/calcChain.xml><?xml version="1.0" encoding="utf-8"?>
<calcChain xmlns="http://schemas.openxmlformats.org/spreadsheetml/2006/main">
  <c r="D10" i="6" l="1"/>
  <c r="G10" i="6"/>
  <c r="I10" i="6"/>
  <c r="L10" i="6"/>
  <c r="D11" i="6"/>
  <c r="G11" i="6"/>
  <c r="I11" i="6"/>
  <c r="L11" i="6"/>
  <c r="D12" i="6"/>
  <c r="G12" i="6"/>
  <c r="I12" i="6"/>
  <c r="L12" i="6"/>
  <c r="D13" i="6"/>
  <c r="G13" i="6"/>
  <c r="I13" i="6"/>
  <c r="L13" i="6"/>
  <c r="D14" i="6"/>
  <c r="G14" i="6"/>
  <c r="I14" i="6"/>
  <c r="L14" i="6"/>
  <c r="D16" i="6"/>
  <c r="G16" i="6"/>
  <c r="I16" i="6"/>
  <c r="L16" i="6"/>
  <c r="D17" i="6"/>
  <c r="G17" i="6"/>
  <c r="I17" i="6"/>
  <c r="L17" i="6"/>
  <c r="D18" i="6"/>
  <c r="G18" i="6"/>
  <c r="I18" i="6"/>
  <c r="L18" i="6"/>
  <c r="D19" i="6"/>
  <c r="G19" i="6"/>
  <c r="I19" i="6"/>
  <c r="L19" i="6"/>
  <c r="D20" i="6"/>
  <c r="G20" i="6"/>
  <c r="I20" i="6"/>
  <c r="L20" i="6"/>
  <c r="D22" i="6"/>
  <c r="G22" i="6"/>
  <c r="I22" i="6"/>
  <c r="L22" i="6"/>
  <c r="D23" i="6"/>
  <c r="G23" i="6"/>
  <c r="I23" i="6"/>
  <c r="L23" i="6"/>
  <c r="D24" i="6"/>
  <c r="G24" i="6"/>
  <c r="I24" i="6"/>
  <c r="L24" i="6"/>
  <c r="D25" i="6"/>
  <c r="G25" i="6"/>
  <c r="I25" i="6"/>
  <c r="L25" i="6"/>
  <c r="D26" i="6"/>
  <c r="G26" i="6"/>
  <c r="I26" i="6"/>
  <c r="L26" i="6"/>
  <c r="D28" i="6"/>
  <c r="G28" i="6"/>
  <c r="I28" i="6"/>
  <c r="L28" i="6"/>
  <c r="D29" i="6"/>
  <c r="G29" i="6"/>
  <c r="I29" i="6"/>
  <c r="L29" i="6"/>
  <c r="D30" i="6"/>
  <c r="G30" i="6"/>
  <c r="I30" i="6"/>
  <c r="L30" i="6"/>
  <c r="D31" i="6"/>
  <c r="G31" i="6"/>
  <c r="I31" i="6"/>
  <c r="L31" i="6"/>
  <c r="D32" i="6"/>
  <c r="G32" i="6"/>
  <c r="I32" i="6"/>
  <c r="L32" i="6"/>
  <c r="D34" i="6"/>
  <c r="G34" i="6"/>
  <c r="J34" i="6"/>
  <c r="L34" i="6" s="1"/>
  <c r="D35" i="6"/>
  <c r="G35" i="6"/>
  <c r="J35" i="6"/>
  <c r="L35" i="6" s="1"/>
  <c r="D36" i="6"/>
  <c r="G36" i="6"/>
  <c r="J36" i="6"/>
  <c r="L36" i="6"/>
  <c r="D37" i="6"/>
  <c r="G37" i="6"/>
  <c r="J37" i="6"/>
  <c r="L37" i="6"/>
  <c r="D38" i="6"/>
  <c r="G38" i="6"/>
  <c r="J38" i="6"/>
  <c r="L38" i="6"/>
  <c r="D40" i="6"/>
  <c r="G40" i="6"/>
  <c r="J40" i="6"/>
  <c r="L40" i="6"/>
  <c r="D41" i="6"/>
  <c r="G41" i="6"/>
  <c r="J41" i="6"/>
  <c r="L41" i="6"/>
  <c r="D42" i="6"/>
  <c r="G42" i="6"/>
  <c r="J42" i="6"/>
  <c r="L42" i="6"/>
  <c r="D43" i="6"/>
  <c r="G43" i="6"/>
  <c r="J43" i="6"/>
  <c r="L43" i="6"/>
  <c r="D44" i="6"/>
  <c r="G44" i="6"/>
  <c r="J44" i="6"/>
  <c r="L44" i="6"/>
  <c r="D46" i="6"/>
  <c r="G46" i="6"/>
  <c r="J46" i="6"/>
  <c r="L46" i="6"/>
  <c r="D47" i="6"/>
  <c r="G47" i="6"/>
  <c r="J47" i="6"/>
  <c r="L47" i="6" s="1"/>
  <c r="D48" i="6"/>
  <c r="G48" i="6"/>
  <c r="J48" i="6"/>
  <c r="L48" i="6"/>
  <c r="D49" i="6"/>
  <c r="G49" i="6"/>
  <c r="J49" i="6"/>
  <c r="L49" i="6" s="1"/>
  <c r="D50" i="6"/>
  <c r="G50" i="6"/>
  <c r="J50" i="6"/>
  <c r="L50" i="6" s="1"/>
  <c r="D52" i="6"/>
  <c r="G52" i="6"/>
  <c r="J52" i="6"/>
  <c r="L52" i="6" s="1"/>
  <c r="D53" i="6"/>
  <c r="G53" i="6"/>
  <c r="J53" i="6"/>
  <c r="L53" i="6" s="1"/>
  <c r="D54" i="6"/>
  <c r="G54" i="6"/>
  <c r="J54" i="6"/>
  <c r="L54" i="6" s="1"/>
  <c r="D55" i="6"/>
  <c r="G55" i="6"/>
  <c r="J55" i="6"/>
  <c r="L55" i="6"/>
  <c r="D56" i="6"/>
  <c r="G56" i="6"/>
  <c r="J56" i="6"/>
  <c r="L56" i="6"/>
  <c r="D58" i="6"/>
  <c r="G58" i="6"/>
  <c r="J58" i="6"/>
  <c r="L58" i="6" s="1"/>
  <c r="D59" i="6"/>
  <c r="G59" i="6"/>
  <c r="J59" i="6"/>
  <c r="L59" i="6" s="1"/>
  <c r="D60" i="6"/>
  <c r="G60" i="6"/>
  <c r="J60" i="6"/>
  <c r="L60" i="6" s="1"/>
  <c r="D61" i="6"/>
  <c r="G61" i="6"/>
  <c r="J61" i="6"/>
  <c r="L61" i="6" s="1"/>
  <c r="D62" i="6"/>
  <c r="G62" i="6"/>
  <c r="J62" i="6"/>
  <c r="L62" i="6" s="1"/>
  <c r="D64" i="6"/>
  <c r="G64" i="6"/>
  <c r="J64" i="6"/>
  <c r="L64" i="6" s="1"/>
  <c r="D65" i="6"/>
  <c r="G65" i="6"/>
  <c r="J65" i="6"/>
  <c r="L65" i="6" s="1"/>
  <c r="D66" i="6"/>
  <c r="G66" i="6"/>
  <c r="J66" i="6"/>
  <c r="L66" i="6" s="1"/>
  <c r="D67" i="6"/>
  <c r="G67" i="6"/>
  <c r="J67" i="6"/>
  <c r="L67" i="6" s="1"/>
  <c r="D68" i="6"/>
  <c r="G68" i="6"/>
  <c r="J68" i="6"/>
  <c r="L68" i="6" s="1"/>
  <c r="D70" i="6"/>
  <c r="G70" i="6"/>
  <c r="J70" i="6"/>
  <c r="L70" i="6" s="1"/>
  <c r="D71" i="6"/>
  <c r="G71" i="6"/>
  <c r="J71" i="6"/>
  <c r="L71" i="6" s="1"/>
  <c r="D72" i="6"/>
  <c r="G72" i="6"/>
  <c r="J72" i="6"/>
  <c r="L72" i="6" s="1"/>
  <c r="D73" i="6"/>
  <c r="G73" i="6"/>
  <c r="J73" i="6"/>
  <c r="L73" i="6" s="1"/>
  <c r="D74" i="6"/>
  <c r="G74" i="6"/>
  <c r="J74" i="6"/>
  <c r="L74" i="6" s="1"/>
  <c r="D76" i="6"/>
  <c r="G76" i="6"/>
  <c r="J76" i="6"/>
  <c r="L76" i="6" s="1"/>
  <c r="D77" i="6"/>
  <c r="G77" i="6"/>
  <c r="J77" i="6"/>
  <c r="L77" i="6" s="1"/>
  <c r="D78" i="6"/>
  <c r="G78" i="6"/>
  <c r="J78" i="6"/>
  <c r="L78" i="6" s="1"/>
  <c r="D79" i="6"/>
  <c r="G79" i="6"/>
  <c r="J79" i="6"/>
  <c r="L79" i="6" s="1"/>
  <c r="D80" i="6"/>
  <c r="G80" i="6"/>
  <c r="H80" i="6"/>
  <c r="I80" i="6"/>
  <c r="G82" i="6"/>
  <c r="H82" i="6"/>
  <c r="J82" i="6"/>
  <c r="L82" i="6" s="1"/>
  <c r="G83" i="6"/>
  <c r="H83" i="6"/>
  <c r="J83" i="6"/>
  <c r="L83" i="6" s="1"/>
  <c r="O10" i="6"/>
  <c r="R10" i="6"/>
  <c r="O11" i="6"/>
  <c r="R11" i="6"/>
  <c r="O12" i="6"/>
  <c r="R12" i="6"/>
  <c r="O13" i="6"/>
  <c r="R13" i="6"/>
  <c r="O14" i="6"/>
  <c r="R14" i="6"/>
  <c r="O16" i="6"/>
  <c r="R16" i="6"/>
  <c r="O17" i="6"/>
  <c r="R17" i="6"/>
  <c r="O18" i="6"/>
  <c r="R18" i="6"/>
  <c r="O19" i="6"/>
  <c r="R19" i="6"/>
  <c r="O20" i="6"/>
  <c r="R20" i="6"/>
  <c r="O22" i="6"/>
  <c r="R22" i="6"/>
  <c r="O23" i="6"/>
  <c r="R23" i="6"/>
  <c r="O24" i="6"/>
  <c r="R24" i="6"/>
  <c r="O25" i="6"/>
  <c r="R25" i="6"/>
  <c r="O26" i="6"/>
  <c r="R26" i="6"/>
  <c r="O28" i="6"/>
  <c r="R28" i="6"/>
  <c r="O29" i="6"/>
  <c r="R29" i="6"/>
  <c r="O30" i="6"/>
  <c r="R30" i="6"/>
  <c r="O31" i="6"/>
  <c r="R31" i="6"/>
  <c r="O32" i="6"/>
  <c r="R32" i="6"/>
  <c r="O34" i="6"/>
  <c r="R34" i="6"/>
  <c r="O35" i="6"/>
  <c r="R35" i="6"/>
  <c r="O36" i="6"/>
  <c r="R36" i="6"/>
  <c r="O37" i="6"/>
  <c r="R37" i="6"/>
  <c r="O38" i="6"/>
  <c r="R38" i="6"/>
  <c r="O40" i="6"/>
  <c r="R40" i="6"/>
  <c r="O41" i="6"/>
  <c r="R41" i="6"/>
  <c r="O42" i="6"/>
  <c r="R42" i="6"/>
  <c r="O43" i="6"/>
  <c r="R43" i="6"/>
  <c r="O44" i="6"/>
  <c r="R44" i="6"/>
  <c r="O46" i="6"/>
  <c r="R46" i="6"/>
  <c r="O47" i="6"/>
  <c r="R47" i="6"/>
  <c r="O48" i="6"/>
  <c r="R48" i="6"/>
  <c r="O49" i="6"/>
  <c r="R49" i="6"/>
  <c r="O50" i="6"/>
  <c r="R50" i="6"/>
  <c r="O52" i="6"/>
  <c r="R52" i="6"/>
  <c r="O53" i="6"/>
  <c r="R53" i="6"/>
  <c r="O54" i="6"/>
  <c r="R54" i="6"/>
  <c r="O55" i="6"/>
  <c r="R55" i="6"/>
  <c r="O56" i="6"/>
  <c r="R56" i="6"/>
  <c r="O58" i="6"/>
  <c r="R58" i="6"/>
  <c r="O59" i="6"/>
  <c r="R59" i="6"/>
  <c r="O60" i="6"/>
  <c r="R60" i="6"/>
  <c r="O61" i="6"/>
  <c r="R61" i="6"/>
  <c r="O62" i="6"/>
  <c r="R62" i="6"/>
  <c r="O64" i="6"/>
  <c r="R64" i="6"/>
  <c r="O65" i="6"/>
  <c r="R65" i="6"/>
  <c r="O66" i="6"/>
  <c r="R66" i="6"/>
  <c r="O67" i="6"/>
  <c r="R67" i="6"/>
  <c r="O68" i="6"/>
  <c r="R68" i="6"/>
  <c r="O70" i="6"/>
  <c r="R70" i="6"/>
  <c r="O71" i="6"/>
  <c r="R71" i="6"/>
  <c r="O72" i="6"/>
  <c r="R72" i="6"/>
  <c r="O73" i="6"/>
  <c r="R73" i="6"/>
  <c r="O74" i="6"/>
  <c r="R74" i="6"/>
  <c r="O76" i="6"/>
  <c r="R76" i="6"/>
  <c r="O77" i="6"/>
  <c r="R77" i="6"/>
  <c r="O78" i="6"/>
  <c r="R78" i="6"/>
  <c r="O79" i="6"/>
  <c r="R79" i="6"/>
  <c r="N80" i="6"/>
  <c r="P80" i="6"/>
  <c r="R80" i="6" s="1"/>
  <c r="R82" i="6"/>
  <c r="N83" i="6"/>
  <c r="P83" i="6"/>
  <c r="R83" i="6"/>
  <c r="N84" i="6"/>
  <c r="P84" i="6"/>
  <c r="R84" i="6" s="1"/>
  <c r="N85" i="6"/>
  <c r="P85" i="6" s="1"/>
  <c r="R85" i="6" s="1"/>
  <c r="N86" i="6"/>
  <c r="P86" i="6"/>
  <c r="R86" i="6" s="1"/>
  <c r="N88" i="6"/>
  <c r="P88" i="6"/>
  <c r="R88" i="6"/>
  <c r="O80" i="6" l="1"/>
  <c r="J80" i="6"/>
  <c r="L80" i="6" s="1"/>
</calcChain>
</file>

<file path=xl/sharedStrings.xml><?xml version="1.0" encoding="utf-8"?>
<sst xmlns="http://schemas.openxmlformats.org/spreadsheetml/2006/main" count="41" uniqueCount="21">
  <si>
    <t>Year</t>
    <phoneticPr fontId="6"/>
  </si>
  <si>
    <t>Criminal Statisitcs of the National Police Agency</t>
    <phoneticPr fontId="6"/>
  </si>
  <si>
    <t xml:space="preserve">Note </t>
    <phoneticPr fontId="6"/>
  </si>
  <si>
    <t>Reported cases</t>
    <phoneticPr fontId="6"/>
  </si>
  <si>
    <t>Cleared cases</t>
  </si>
  <si>
    <t>Persons cleared</t>
  </si>
  <si>
    <t>Clearance rate</t>
  </si>
  <si>
    <t>Occurrence rate</t>
  </si>
  <si>
    <t>Theft</t>
  </si>
  <si>
    <r>
      <t>Source:</t>
    </r>
    <r>
      <rPr>
        <sz val="9"/>
        <rFont val="ＭＳ Ｐ明朝"/>
        <family val="1"/>
        <charset val="128"/>
      </rPr>
      <t/>
    </r>
    <phoneticPr fontId="6"/>
  </si>
  <si>
    <t>Non-Traffic
Penal Code
Offense</t>
    <phoneticPr fontId="6"/>
  </si>
  <si>
    <t>General
population</t>
    <phoneticPr fontId="6"/>
  </si>
  <si>
    <t>Penal Code offense</t>
    <phoneticPr fontId="6"/>
  </si>
  <si>
    <t>Non-traffic
Penal Code offense
excluding theft</t>
    <phoneticPr fontId="6"/>
  </si>
  <si>
    <t>Penal Code offense</t>
    <phoneticPr fontId="6"/>
  </si>
  <si>
    <t>Non-traffic
Penal Code offense
excluding theft</t>
    <phoneticPr fontId="6"/>
  </si>
  <si>
    <r>
      <t>(1946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2014)</t>
    </r>
    <phoneticPr fontId="5"/>
  </si>
  <si>
    <t>Fig. 1-1-1-1 Penal Code offenses:  reported cases, cleared persons and clearance rate</t>
    <phoneticPr fontId="6"/>
  </si>
  <si>
    <t>Negligent driving offenses causing death or injury</t>
    <phoneticPr fontId="3"/>
  </si>
  <si>
    <t>2: "Non-traffic Penal Code offenses" until 1965 do not include (non-traffic) negligence in the pursuit of social activities causing death or injury.</t>
    <phoneticPr fontId="6"/>
  </si>
  <si>
    <t>1: The figures until 1955 include cases/persons of criminal violations by juveniles younger than 14.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</si>
</sst>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&quot;¥&quot;#,##0_);[Red]\(&quot;¥&quot;#,##0\)"/>
    <numFmt numFmtId="177" formatCode="#,##0_);[Red]\(#,##0\)"/>
    <numFmt numFmtId="178" formatCode="#,##0.0_);[Red]\(#,##0.0\)"/>
    <numFmt numFmtId="179" formatCode="0_ "/>
    <numFmt numFmtId="180" formatCode="#,##0_ "/>
    <numFmt numFmtId="181" formatCode="#,##0.0_);\(#,##0.0\)"/>
    <numFmt numFmtId="182" formatCode="0%;\(0%\)"/>
    <numFmt numFmtId="183" formatCode="0.0%"/>
    <numFmt numFmtId="184" formatCode="&quot;$&quot;#,##0;&quot;¥&quot;\!\(&quot;$&quot;#,##0&quot;¥&quot;\!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50">
    <font>
      <sz val="14"/>
      <name val="System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System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0">
    <xf numFmtId="0" fontId="0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4" fontId="9" fillId="0" borderId="0" applyFill="0" applyBorder="0" applyAlignment="0"/>
    <xf numFmtId="0" fontId="28" fillId="0" borderId="0"/>
    <xf numFmtId="0" fontId="29" fillId="0" borderId="1" applyNumberFormat="0" applyFill="0" applyProtection="0">
      <alignment horizontal="center"/>
    </xf>
    <xf numFmtId="38" fontId="30" fillId="0" borderId="0" applyFont="0" applyFill="0" applyBorder="0" applyAlignment="0" applyProtection="0"/>
    <xf numFmtId="37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31" fillId="0" borderId="0">
      <alignment horizontal="left"/>
    </xf>
    <xf numFmtId="38" fontId="32" fillId="16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32" fillId="17" borderId="4" applyNumberFormat="0" applyBorder="0" applyAlignment="0" applyProtection="0"/>
    <xf numFmtId="1" fontId="14" fillId="0" borderId="0" applyProtection="0">
      <protection locked="0"/>
    </xf>
    <xf numFmtId="0" fontId="35" fillId="0" borderId="5"/>
    <xf numFmtId="0" fontId="9" fillId="0" borderId="0"/>
    <xf numFmtId="189" fontId="36" fillId="0" borderId="0"/>
    <xf numFmtId="0" fontId="37" fillId="0" borderId="0"/>
    <xf numFmtId="10" fontId="37" fillId="0" borderId="0" applyFont="0" applyFill="0" applyBorder="0" applyAlignment="0" applyProtection="0"/>
    <xf numFmtId="4" fontId="31" fillId="0" borderId="0">
      <alignment horizontal="right"/>
    </xf>
    <xf numFmtId="4" fontId="38" fillId="0" borderId="0">
      <alignment horizontal="right"/>
    </xf>
    <xf numFmtId="0" fontId="39" fillId="0" borderId="0">
      <alignment horizontal="left"/>
    </xf>
    <xf numFmtId="0" fontId="32" fillId="0" borderId="0" applyNumberFormat="0" applyFill="0" applyBorder="0" applyProtection="0">
      <alignment vertical="top" wrapText="1"/>
    </xf>
    <xf numFmtId="3" fontId="32" fillId="0" borderId="0" applyFill="0" applyBorder="0" applyProtection="0">
      <alignment horizontal="right" vertical="top" wrapText="1"/>
    </xf>
    <xf numFmtId="3" fontId="40" fillId="0" borderId="0" applyFill="0" applyBorder="0" applyProtection="0">
      <alignment horizontal="right" vertical="top" wrapText="1"/>
    </xf>
    <xf numFmtId="0" fontId="35" fillId="0" borderId="0"/>
    <xf numFmtId="0" fontId="41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8" fillId="24" borderId="7" applyNumberFormat="0" applyFont="0" applyAlignment="0" applyProtection="0">
      <alignment vertical="center"/>
    </xf>
    <xf numFmtId="0" fontId="8" fillId="24" borderId="7" applyNumberFormat="0" applyFont="0" applyAlignment="0" applyProtection="0">
      <alignment vertical="center"/>
    </xf>
    <xf numFmtId="0" fontId="8" fillId="24" borderId="7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90" fontId="42" fillId="0" borderId="0" applyBorder="0">
      <alignment horizontal="right"/>
    </xf>
    <xf numFmtId="49" fontId="9" fillId="0" borderId="0" applyFont="0"/>
    <xf numFmtId="0" fontId="17" fillId="25" borderId="9" applyNumberFormat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5" borderId="14" applyNumberFormat="0" applyAlignment="0" applyProtection="0">
      <alignment vertical="center"/>
    </xf>
    <xf numFmtId="191" fontId="42" fillId="0" borderId="0" applyFill="0" applyBorder="0"/>
    <xf numFmtId="190" fontId="42" fillId="0" borderId="0" applyFill="0" applyBorder="0"/>
    <xf numFmtId="192" fontId="42" fillId="0" borderId="0" applyFill="0" applyBorder="0"/>
    <xf numFmtId="49" fontId="42" fillId="26" borderId="15">
      <alignment horizontal="center"/>
    </xf>
    <xf numFmtId="180" fontId="42" fillId="26" borderId="15">
      <alignment horizontal="right"/>
    </xf>
    <xf numFmtId="14" fontId="42" fillId="26" borderId="0" applyBorder="0">
      <alignment horizontal="center"/>
    </xf>
    <xf numFmtId="49" fontId="42" fillId="0" borderId="15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16">
      <alignment horizontal="left"/>
    </xf>
    <xf numFmtId="17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4" fontId="42" fillId="0" borderId="17" applyBorder="0">
      <alignment horizontal="left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14" fontId="42" fillId="0" borderId="0" applyFill="0" applyBorder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193" fontId="44" fillId="0" borderId="0"/>
    <xf numFmtId="49" fontId="42" fillId="0" borderId="0"/>
    <xf numFmtId="0" fontId="2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" fillId="0" borderId="0"/>
    <xf numFmtId="0" fontId="9" fillId="0" borderId="0"/>
  </cellStyleXfs>
  <cellXfs count="88">
    <xf numFmtId="0" fontId="0" fillId="0" borderId="0" xfId="0"/>
    <xf numFmtId="0" fontId="46" fillId="0" borderId="0" xfId="0" applyFont="1" applyFill="1"/>
    <xf numFmtId="3" fontId="46" fillId="0" borderId="0" xfId="0" applyNumberFormat="1" applyFont="1" applyFill="1"/>
    <xf numFmtId="0" fontId="45" fillId="0" borderId="0" xfId="0" applyFont="1" applyFill="1" applyAlignment="1">
      <alignment horizontal="left"/>
    </xf>
    <xf numFmtId="0" fontId="31" fillId="0" borderId="0" xfId="0" applyFont="1" applyFill="1"/>
    <xf numFmtId="0" fontId="41" fillId="0" borderId="0" xfId="0" applyFont="1" applyFill="1"/>
    <xf numFmtId="3" fontId="31" fillId="0" borderId="0" xfId="0" applyNumberFormat="1" applyFont="1" applyFill="1"/>
    <xf numFmtId="0" fontId="31" fillId="0" borderId="0" xfId="0" applyFont="1" applyFill="1" applyAlignment="1">
      <alignment vertical="center"/>
    </xf>
    <xf numFmtId="0" fontId="31" fillId="0" borderId="22" xfId="0" applyFont="1" applyFill="1" applyBorder="1" applyAlignment="1">
      <alignment vertical="center"/>
    </xf>
    <xf numFmtId="3" fontId="31" fillId="0" borderId="0" xfId="0" quotePrefix="1" applyNumberFormat="1" applyFont="1" applyFill="1" applyAlignment="1">
      <alignment horizontal="left" vertical="center"/>
    </xf>
    <xf numFmtId="3" fontId="46" fillId="0" borderId="0" xfId="0" applyNumberFormat="1" applyFont="1" applyFill="1" applyBorder="1" applyAlignment="1">
      <alignment horizontal="centerContinuous"/>
    </xf>
    <xf numFmtId="3" fontId="46" fillId="0" borderId="0" xfId="0" applyNumberFormat="1" applyFont="1" applyFill="1" applyBorder="1" applyAlignment="1">
      <alignment horizontal="distributed"/>
    </xf>
    <xf numFmtId="3" fontId="46" fillId="0" borderId="0" xfId="0" quotePrefix="1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38" fontId="46" fillId="0" borderId="0" xfId="166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177" fontId="46" fillId="0" borderId="20" xfId="166" applyNumberFormat="1" applyFont="1" applyFill="1" applyBorder="1" applyAlignment="1">
      <alignment horizontal="right"/>
    </xf>
    <xf numFmtId="177" fontId="46" fillId="0" borderId="24" xfId="166" applyNumberFormat="1" applyFont="1" applyFill="1" applyBorder="1" applyAlignment="1">
      <alignment horizontal="right"/>
    </xf>
    <xf numFmtId="177" fontId="46" fillId="0" borderId="24" xfId="166" applyNumberFormat="1" applyFont="1" applyFill="1" applyBorder="1" applyAlignment="1">
      <alignment horizontal="right" vertical="center"/>
    </xf>
    <xf numFmtId="178" fontId="46" fillId="0" borderId="21" xfId="166" applyNumberFormat="1" applyFont="1" applyFill="1" applyBorder="1" applyAlignment="1">
      <alignment horizontal="right"/>
    </xf>
    <xf numFmtId="178" fontId="46" fillId="0" borderId="24" xfId="166" applyNumberFormat="1" applyFont="1" applyFill="1" applyBorder="1" applyAlignment="1">
      <alignment horizontal="right"/>
    </xf>
    <xf numFmtId="177" fontId="46" fillId="0" borderId="0" xfId="166" applyNumberFormat="1" applyFont="1" applyFill="1" applyBorder="1" applyAlignment="1">
      <alignment horizontal="right"/>
    </xf>
    <xf numFmtId="38" fontId="46" fillId="0" borderId="0" xfId="166" applyFont="1" applyFill="1" applyBorder="1"/>
    <xf numFmtId="3" fontId="46" fillId="0" borderId="0" xfId="166" applyNumberFormat="1" applyFont="1" applyFill="1" applyBorder="1" applyAlignment="1">
      <alignment horizontal="right"/>
    </xf>
    <xf numFmtId="38" fontId="46" fillId="0" borderId="0" xfId="166" applyFont="1" applyFill="1"/>
    <xf numFmtId="0" fontId="46" fillId="0" borderId="20" xfId="0" applyFont="1" applyFill="1" applyBorder="1" applyAlignment="1">
      <alignment horizontal="center"/>
    </xf>
    <xf numFmtId="177" fontId="46" fillId="0" borderId="24" xfId="0" quotePrefix="1" applyNumberFormat="1" applyFont="1" applyFill="1" applyBorder="1" applyAlignment="1">
      <alignment horizontal="right"/>
    </xf>
    <xf numFmtId="177" fontId="46" fillId="0" borderId="24" xfId="0" applyNumberFormat="1" applyFont="1" applyFill="1" applyBorder="1" applyAlignment="1">
      <alignment horizontal="right"/>
    </xf>
    <xf numFmtId="177" fontId="46" fillId="0" borderId="20" xfId="0" applyNumberFormat="1" applyFont="1" applyFill="1" applyBorder="1" applyAlignment="1">
      <alignment horizontal="right"/>
    </xf>
    <xf numFmtId="178" fontId="46" fillId="0" borderId="24" xfId="0" applyNumberFormat="1" applyFont="1" applyFill="1" applyBorder="1" applyAlignment="1">
      <alignment horizontal="right"/>
    </xf>
    <xf numFmtId="177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/>
    <xf numFmtId="49" fontId="46" fillId="0" borderId="20" xfId="0" applyNumberFormat="1" applyFont="1" applyFill="1" applyBorder="1" applyAlignment="1">
      <alignment horizontal="center"/>
    </xf>
    <xf numFmtId="177" fontId="47" fillId="0" borderId="24" xfId="0" applyNumberFormat="1" applyFont="1" applyFill="1" applyBorder="1" applyAlignment="1">
      <alignment horizontal="right"/>
    </xf>
    <xf numFmtId="177" fontId="46" fillId="0" borderId="26" xfId="0" applyNumberFormat="1" applyFont="1" applyFill="1" applyBorder="1" applyAlignment="1">
      <alignment horizontal="right"/>
    </xf>
    <xf numFmtId="177" fontId="47" fillId="0" borderId="24" xfId="220" applyNumberFormat="1" applyFont="1" applyFill="1" applyBorder="1" applyAlignment="1">
      <alignment horizontal="right"/>
    </xf>
    <xf numFmtId="177" fontId="47" fillId="0" borderId="0" xfId="0" applyNumberFormat="1" applyFont="1" applyFill="1" applyBorder="1" applyAlignment="1">
      <alignment horizontal="right"/>
    </xf>
    <xf numFmtId="178" fontId="47" fillId="0" borderId="24" xfId="0" applyNumberFormat="1" applyFont="1" applyFill="1" applyBorder="1" applyAlignment="1">
      <alignment horizontal="right"/>
    </xf>
    <xf numFmtId="177" fontId="47" fillId="0" borderId="26" xfId="0" applyNumberFormat="1" applyFont="1" applyFill="1" applyBorder="1" applyAlignment="1">
      <alignment horizontal="right"/>
    </xf>
    <xf numFmtId="177" fontId="46" fillId="0" borderId="24" xfId="0" applyNumberFormat="1" applyFont="1" applyFill="1" applyBorder="1"/>
    <xf numFmtId="177" fontId="47" fillId="0" borderId="0" xfId="220" applyNumberFormat="1" applyFont="1" applyFill="1" applyBorder="1" applyAlignment="1">
      <alignment horizontal="right"/>
    </xf>
    <xf numFmtId="178" fontId="47" fillId="0" borderId="24" xfId="220" applyNumberFormat="1" applyFont="1" applyFill="1" applyBorder="1" applyAlignment="1">
      <alignment horizontal="right"/>
    </xf>
    <xf numFmtId="177" fontId="47" fillId="0" borderId="26" xfId="220" applyNumberFormat="1" applyFont="1" applyFill="1" applyBorder="1" applyAlignment="1">
      <alignment horizontal="right"/>
    </xf>
    <xf numFmtId="177" fontId="46" fillId="0" borderId="24" xfId="220" applyNumberFormat="1" applyFont="1" applyFill="1" applyBorder="1" applyAlignment="1">
      <alignment horizontal="right"/>
    </xf>
    <xf numFmtId="177" fontId="46" fillId="0" borderId="26" xfId="220" applyNumberFormat="1" applyFont="1" applyFill="1" applyBorder="1" applyAlignment="1">
      <alignment horizontal="right"/>
    </xf>
    <xf numFmtId="177" fontId="46" fillId="0" borderId="24" xfId="166" applyNumberFormat="1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48" fillId="0" borderId="0" xfId="0" applyFont="1" applyFill="1" applyBorder="1"/>
    <xf numFmtId="3" fontId="31" fillId="0" borderId="0" xfId="0" applyNumberFormat="1" applyFont="1" applyFill="1" applyBorder="1"/>
    <xf numFmtId="0" fontId="46" fillId="0" borderId="20" xfId="0" applyNumberFormat="1" applyFont="1" applyFill="1" applyBorder="1" applyAlignment="1">
      <alignment horizontal="center"/>
    </xf>
    <xf numFmtId="0" fontId="46" fillId="0" borderId="0" xfId="0" quotePrefix="1" applyFont="1" applyFill="1" applyAlignment="1">
      <alignment horizontal="center" vertical="center"/>
    </xf>
    <xf numFmtId="0" fontId="46" fillId="0" borderId="0" xfId="0" applyFont="1" applyFill="1" applyAlignment="1">
      <alignment horizontal="left"/>
    </xf>
    <xf numFmtId="177" fontId="46" fillId="0" borderId="0" xfId="220" applyNumberFormat="1" applyFont="1" applyFill="1" applyBorder="1" applyAlignment="1">
      <alignment horizontal="right"/>
    </xf>
    <xf numFmtId="0" fontId="46" fillId="0" borderId="18" xfId="0" applyNumberFormat="1" applyFont="1" applyFill="1" applyBorder="1" applyAlignment="1">
      <alignment horizontal="center"/>
    </xf>
    <xf numFmtId="177" fontId="46" fillId="0" borderId="23" xfId="220" applyNumberFormat="1" applyFont="1" applyFill="1" applyBorder="1" applyAlignment="1">
      <alignment horizontal="right"/>
    </xf>
    <xf numFmtId="177" fontId="46" fillId="0" borderId="23" xfId="166" applyNumberFormat="1" applyFont="1" applyFill="1" applyBorder="1" applyAlignment="1">
      <alignment horizontal="right" vertical="center"/>
    </xf>
    <xf numFmtId="177" fontId="46" fillId="0" borderId="23" xfId="166" applyNumberFormat="1" applyFont="1" applyFill="1" applyBorder="1" applyAlignment="1">
      <alignment horizontal="right"/>
    </xf>
    <xf numFmtId="177" fontId="46" fillId="0" borderId="23" xfId="166" applyNumberFormat="1" applyFont="1" applyFill="1" applyBorder="1"/>
    <xf numFmtId="178" fontId="46" fillId="0" borderId="23" xfId="166" applyNumberFormat="1" applyFont="1" applyFill="1" applyBorder="1" applyAlignment="1">
      <alignment horizontal="right"/>
    </xf>
    <xf numFmtId="177" fontId="46" fillId="0" borderId="1" xfId="220" applyNumberFormat="1" applyFont="1" applyFill="1" applyBorder="1" applyAlignment="1">
      <alignment horizontal="right"/>
    </xf>
    <xf numFmtId="177" fontId="46" fillId="0" borderId="26" xfId="166" applyNumberFormat="1" applyFont="1" applyFill="1" applyBorder="1" applyAlignment="1">
      <alignment horizontal="right"/>
    </xf>
    <xf numFmtId="177" fontId="46" fillId="0" borderId="25" xfId="166" applyNumberFormat="1" applyFont="1" applyFill="1" applyBorder="1" applyAlignment="1">
      <alignment horizontal="right"/>
    </xf>
    <xf numFmtId="178" fontId="46" fillId="0" borderId="26" xfId="166" applyNumberFormat="1" applyFont="1" applyFill="1" applyBorder="1" applyAlignment="1">
      <alignment horizontal="right"/>
    </xf>
    <xf numFmtId="178" fontId="46" fillId="0" borderId="25" xfId="166" applyNumberFormat="1" applyFont="1" applyFill="1" applyBorder="1" applyAlignment="1">
      <alignment horizontal="right"/>
    </xf>
    <xf numFmtId="0" fontId="46" fillId="0" borderId="19" xfId="0" applyFont="1" applyFill="1" applyBorder="1" applyAlignment="1">
      <alignment horizontal="distributed" vertical="center"/>
    </xf>
    <xf numFmtId="0" fontId="46" fillId="0" borderId="20" xfId="0" applyFont="1" applyBorder="1" applyAlignment="1"/>
    <xf numFmtId="0" fontId="46" fillId="0" borderId="18" xfId="0" applyFont="1" applyBorder="1" applyAlignment="1"/>
    <xf numFmtId="0" fontId="46" fillId="0" borderId="28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3" fontId="46" fillId="0" borderId="30" xfId="0" applyNumberFormat="1" applyFont="1" applyFill="1" applyBorder="1" applyAlignment="1">
      <alignment horizontal="center" vertical="center" wrapText="1"/>
    </xf>
    <xf numFmtId="3" fontId="46" fillId="0" borderId="26" xfId="0" applyNumberFormat="1" applyFont="1" applyFill="1" applyBorder="1" applyAlignment="1">
      <alignment horizontal="center" vertical="center"/>
    </xf>
    <xf numFmtId="3" fontId="46" fillId="0" borderId="25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8" xfId="0" quotePrefix="1" applyFont="1" applyFill="1" applyBorder="1" applyAlignment="1">
      <alignment horizontal="center" vertical="center"/>
    </xf>
  </cellXfs>
  <cellStyles count="2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3" xfId="6"/>
    <cellStyle name="20% - アクセント 1 4" xfId="7"/>
    <cellStyle name="20% - アクセント 2" xfId="8" builtinId="34" customBuiltin="1"/>
    <cellStyle name="20% - アクセント 2 2" xfId="9"/>
    <cellStyle name="20% - アクセント 2 3" xfId="10"/>
    <cellStyle name="20% - アクセント 2 4" xfId="11"/>
    <cellStyle name="20% - アクセント 3" xfId="12" builtinId="38" customBuiltin="1"/>
    <cellStyle name="20% - アクセント 3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3" xfId="18"/>
    <cellStyle name="20% - アクセント 4 4" xfId="19"/>
    <cellStyle name="20% - アクセント 5" xfId="20" builtinId="46" customBuiltin="1"/>
    <cellStyle name="20% - アクセント 5 2" xfId="21"/>
    <cellStyle name="20% - アクセント 5 3" xfId="22"/>
    <cellStyle name="20% - アクセント 5 4" xfId="23"/>
    <cellStyle name="20% - アクセント 6" xfId="24" builtinId="50" customBuiltin="1"/>
    <cellStyle name="20% - アクセント 6 2" xfId="25"/>
    <cellStyle name="20% - アクセント 6 3" xfId="26"/>
    <cellStyle name="20% - アクセント 6 4" xfId="27"/>
    <cellStyle name="40% - アクセント 1" xfId="28" builtinId="31" customBuiltin="1"/>
    <cellStyle name="40% - アクセント 1 2" xfId="29"/>
    <cellStyle name="40% - アクセント 1 3" xfId="30"/>
    <cellStyle name="40% - アクセント 1 4" xfId="31"/>
    <cellStyle name="40% - アクセント 2" xfId="32" builtinId="35" customBuiltin="1"/>
    <cellStyle name="40% - アクセント 2 2" xfId="33"/>
    <cellStyle name="40% - アクセント 2 3" xfId="34"/>
    <cellStyle name="40% - アクセント 2 4" xfId="35"/>
    <cellStyle name="40% - アクセント 3" xfId="36" builtinId="39" customBuiltin="1"/>
    <cellStyle name="40% - アクセント 3 2" xfId="37"/>
    <cellStyle name="40% - アクセント 3 3" xfId="38"/>
    <cellStyle name="40% - アクセント 3 4" xfId="39"/>
    <cellStyle name="40% - アクセント 4" xfId="40" builtinId="43" customBuiltin="1"/>
    <cellStyle name="40% - アクセント 4 2" xfId="41"/>
    <cellStyle name="40% - アクセント 4 3" xfId="42"/>
    <cellStyle name="40% - アクセント 4 4" xfId="43"/>
    <cellStyle name="40% - アクセント 5" xfId="44" builtinId="47" customBuiltin="1"/>
    <cellStyle name="40% - アクセント 5 2" xfId="45"/>
    <cellStyle name="40% - アクセント 5 3" xfId="46"/>
    <cellStyle name="40% - アクセント 5 4" xfId="47"/>
    <cellStyle name="40% - アクセント 6" xfId="48" builtinId="51" customBuiltin="1"/>
    <cellStyle name="40% - アクセント 6 2" xfId="49"/>
    <cellStyle name="40% - アクセント 6 3" xfId="50"/>
    <cellStyle name="40% - アクセント 6 4" xfId="51"/>
    <cellStyle name="60% - アクセント 1" xfId="52" builtinId="32" customBuiltin="1"/>
    <cellStyle name="60% - アクセント 1 2" xfId="53"/>
    <cellStyle name="60% - アクセント 1 3" xfId="54"/>
    <cellStyle name="60% - アクセント 1 4" xfId="55"/>
    <cellStyle name="60% - アクセント 2" xfId="56" builtinId="36" customBuiltin="1"/>
    <cellStyle name="60% - アクセント 2 2" xfId="57"/>
    <cellStyle name="60% - アクセント 2 3" xfId="58"/>
    <cellStyle name="60% - アクセント 2 4" xfId="59"/>
    <cellStyle name="60% - アクセント 3" xfId="60" builtinId="40" customBuiltin="1"/>
    <cellStyle name="60% - アクセント 3 2" xfId="61"/>
    <cellStyle name="60% - アクセント 3 3" xfId="62"/>
    <cellStyle name="60% - アクセント 3 4" xfId="63"/>
    <cellStyle name="60% - アクセント 4" xfId="64" builtinId="44" customBuiltin="1"/>
    <cellStyle name="60% - アクセント 4 2" xfId="65"/>
    <cellStyle name="60% - アクセント 4 3" xfId="66"/>
    <cellStyle name="60% - アクセント 4 4" xfId="67"/>
    <cellStyle name="60% - アクセント 5" xfId="68" builtinId="48" customBuiltin="1"/>
    <cellStyle name="60% - アクセント 5 2" xfId="69"/>
    <cellStyle name="60% - アクセント 5 3" xfId="70"/>
    <cellStyle name="60% - アクセント 5 4" xfId="71"/>
    <cellStyle name="60% - アクセント 6" xfId="72" builtinId="52" customBuiltin="1"/>
    <cellStyle name="60% - アクセント 6 2" xfId="73"/>
    <cellStyle name="60% - アクセント 6 3" xfId="74"/>
    <cellStyle name="60% - アクセント 6 4" xfId="75"/>
    <cellStyle name="Calc Currency (0)" xfId="76"/>
    <cellStyle name="category" xfId="77"/>
    <cellStyle name="Col Heads" xfId="78"/>
    <cellStyle name="Comma [0]_laroux" xfId="79"/>
    <cellStyle name="Comma,0" xfId="80"/>
    <cellStyle name="Comma,1" xfId="81"/>
    <cellStyle name="Comma,2" xfId="82"/>
    <cellStyle name="Comma_laroux" xfId="83"/>
    <cellStyle name="Currency [0]_laroux" xfId="84"/>
    <cellStyle name="Currency,0" xfId="85"/>
    <cellStyle name="Currency,2" xfId="86"/>
    <cellStyle name="Currency_laroux" xfId="87"/>
    <cellStyle name="entry" xfId="88"/>
    <cellStyle name="Grey" xfId="89"/>
    <cellStyle name="HEADER" xfId="90"/>
    <cellStyle name="Header1" xfId="91"/>
    <cellStyle name="Header2" xfId="92"/>
    <cellStyle name="Input [yellow]" xfId="93"/>
    <cellStyle name="KWE標準" xfId="94"/>
    <cellStyle name="Model" xfId="95"/>
    <cellStyle name="n" xfId="96"/>
    <cellStyle name="Normal - Style1" xfId="97"/>
    <cellStyle name="Normal_#18-Internet" xfId="98"/>
    <cellStyle name="Percent [2]" xfId="99"/>
    <cellStyle name="price" xfId="100"/>
    <cellStyle name="revised" xfId="101"/>
    <cellStyle name="section" xfId="102"/>
    <cellStyle name="Style 27" xfId="103"/>
    <cellStyle name="Style 34" xfId="104"/>
    <cellStyle name="Style 35" xfId="105"/>
    <cellStyle name="subhead" xfId="106"/>
    <cellStyle name="title" xfId="107"/>
    <cellStyle name="アクセント 1" xfId="108" builtinId="29" customBuiltin="1"/>
    <cellStyle name="アクセント 1 2" xfId="109"/>
    <cellStyle name="アクセント 1 3" xfId="110"/>
    <cellStyle name="アクセント 1 4" xfId="111"/>
    <cellStyle name="アクセント 2" xfId="112" builtinId="33" customBuiltin="1"/>
    <cellStyle name="アクセント 2 2" xfId="113"/>
    <cellStyle name="アクセント 2 3" xfId="114"/>
    <cellStyle name="アクセント 2 4" xfId="115"/>
    <cellStyle name="アクセント 3" xfId="116" builtinId="37" customBuiltin="1"/>
    <cellStyle name="アクセント 3 2" xfId="117"/>
    <cellStyle name="アクセント 3 3" xfId="118"/>
    <cellStyle name="アクセント 3 4" xfId="119"/>
    <cellStyle name="アクセント 4" xfId="120" builtinId="41" customBuiltin="1"/>
    <cellStyle name="アクセント 4 2" xfId="121"/>
    <cellStyle name="アクセント 4 3" xfId="122"/>
    <cellStyle name="アクセント 4 4" xfId="123"/>
    <cellStyle name="アクセント 5" xfId="124" builtinId="45" customBuiltin="1"/>
    <cellStyle name="アクセント 5 2" xfId="125"/>
    <cellStyle name="アクセント 5 3" xfId="126"/>
    <cellStyle name="アクセント 5 4" xfId="127"/>
    <cellStyle name="アクセント 6" xfId="128" builtinId="49" customBuiltin="1"/>
    <cellStyle name="アクセント 6 2" xfId="129"/>
    <cellStyle name="アクセント 6 3" xfId="130"/>
    <cellStyle name="アクセント 6 4" xfId="131"/>
    <cellStyle name="タイトル" xfId="132" builtinId="15" customBuiltin="1"/>
    <cellStyle name="タイトル 2" xfId="133"/>
    <cellStyle name="タイトル 3" xfId="134"/>
    <cellStyle name="タイトル 4" xfId="135"/>
    <cellStyle name="チェック セル" xfId="136" builtinId="23" customBuiltin="1"/>
    <cellStyle name="チェック セル 2" xfId="137"/>
    <cellStyle name="チェック セル 3" xfId="138"/>
    <cellStyle name="チェック セル 4" xfId="139"/>
    <cellStyle name="どちらでもない" xfId="140" builtinId="28" customBuiltin="1"/>
    <cellStyle name="どちらでもない 2" xfId="141"/>
    <cellStyle name="どちらでもない 3" xfId="142"/>
    <cellStyle name="どちらでもない 4" xfId="143"/>
    <cellStyle name="メモ" xfId="144" builtinId="10" customBuiltin="1"/>
    <cellStyle name="メモ 2" xfId="145"/>
    <cellStyle name="メモ 3" xfId="146"/>
    <cellStyle name="メモ 4" xfId="147"/>
    <cellStyle name="リンク セル" xfId="148" builtinId="24" customBuiltin="1"/>
    <cellStyle name="リンク セル 2" xfId="149"/>
    <cellStyle name="リンク セル 3" xfId="150"/>
    <cellStyle name="リンク セル 4" xfId="151"/>
    <cellStyle name="悪い" xfId="152" builtinId="27" customBuiltin="1"/>
    <cellStyle name="悪い 2" xfId="153"/>
    <cellStyle name="悪い 3" xfId="154"/>
    <cellStyle name="悪い 4" xfId="155"/>
    <cellStyle name="価格桁区切り" xfId="156"/>
    <cellStyle name="型番" xfId="157"/>
    <cellStyle name="計算" xfId="158" builtinId="22" customBuiltin="1"/>
    <cellStyle name="計算 2" xfId="159"/>
    <cellStyle name="計算 3" xfId="160"/>
    <cellStyle name="計算 4" xfId="161"/>
    <cellStyle name="警告文" xfId="162" builtinId="11" customBuiltin="1"/>
    <cellStyle name="警告文 2" xfId="163"/>
    <cellStyle name="警告文 3" xfId="164"/>
    <cellStyle name="警告文 4" xfId="165"/>
    <cellStyle name="桁区切り" xfId="166" builtinId="6"/>
    <cellStyle name="桁区切り 2" xfId="167"/>
    <cellStyle name="桁区切り 3" xfId="168"/>
    <cellStyle name="見出し 1" xfId="169" builtinId="16" customBuiltin="1"/>
    <cellStyle name="見出し 1 2" xfId="170"/>
    <cellStyle name="見出し 1 3" xfId="171"/>
    <cellStyle name="見出し 1 4" xfId="172"/>
    <cellStyle name="見出し 2" xfId="173" builtinId="17" customBuiltin="1"/>
    <cellStyle name="見出し 2 2" xfId="174"/>
    <cellStyle name="見出し 2 3" xfId="175"/>
    <cellStyle name="見出し 2 4" xfId="176"/>
    <cellStyle name="見出し 3" xfId="177" builtinId="18" customBuiltin="1"/>
    <cellStyle name="見出し 3 2" xfId="178"/>
    <cellStyle name="見出し 3 3" xfId="179"/>
    <cellStyle name="見出し 3 4" xfId="180"/>
    <cellStyle name="見出し 4" xfId="181" builtinId="19" customBuiltin="1"/>
    <cellStyle name="見出し 4 2" xfId="182"/>
    <cellStyle name="見出し 4 3" xfId="183"/>
    <cellStyle name="見出し 4 4" xfId="184"/>
    <cellStyle name="集計" xfId="185" builtinId="25" customBuiltin="1"/>
    <cellStyle name="集計 2" xfId="186"/>
    <cellStyle name="集計 3" xfId="187"/>
    <cellStyle name="集計 4" xfId="188"/>
    <cellStyle name="出力" xfId="189" builtinId="21" customBuiltin="1"/>
    <cellStyle name="出力 2" xfId="190"/>
    <cellStyle name="出力 3" xfId="191"/>
    <cellStyle name="出力 4" xfId="192"/>
    <cellStyle name="数値" xfId="193"/>
    <cellStyle name="数値（桁区切り）" xfId="194"/>
    <cellStyle name="数値_(140784-1)次期R3" xfId="195"/>
    <cellStyle name="製品通知&quot;-&quot;" xfId="196"/>
    <cellStyle name="製品通知価格" xfId="197"/>
    <cellStyle name="製品通知日付" xfId="198"/>
    <cellStyle name="製品通知文字列" xfId="199"/>
    <cellStyle name="説明文" xfId="200" builtinId="53" customBuiltin="1"/>
    <cellStyle name="説明文 2" xfId="201"/>
    <cellStyle name="説明文 3" xfId="202"/>
    <cellStyle name="説明文 4" xfId="203"/>
    <cellStyle name="大見出し" xfId="204"/>
    <cellStyle name="通貨 2" xfId="205"/>
    <cellStyle name="通貨 2 2" xfId="206"/>
    <cellStyle name="通貨 2 3" xfId="207"/>
    <cellStyle name="通貨 2 4" xfId="208"/>
    <cellStyle name="日付" xfId="209"/>
    <cellStyle name="入力" xfId="210" builtinId="20" customBuiltin="1"/>
    <cellStyle name="入力 2" xfId="211"/>
    <cellStyle name="入力 3" xfId="212"/>
    <cellStyle name="入力 4" xfId="213"/>
    <cellStyle name="年月日" xfId="214"/>
    <cellStyle name="標準" xfId="0" builtinId="0"/>
    <cellStyle name="標準 2" xfId="215"/>
    <cellStyle name="標準 2 2" xfId="216"/>
    <cellStyle name="標準 2_h24_01-12+【確定値】" xfId="217"/>
    <cellStyle name="標準 3" xfId="218"/>
    <cellStyle name="標準 4" xfId="219"/>
    <cellStyle name="標準_資料1-1  刑法犯の認知件数・検挙件数・検挙人員" xfId="220"/>
    <cellStyle name="標準Ａ" xfId="221"/>
    <cellStyle name="文字列" xfId="222"/>
    <cellStyle name="未定義" xfId="223"/>
    <cellStyle name="良い" xfId="224" builtinId="26" customBuiltin="1"/>
    <cellStyle name="良い 2" xfId="225"/>
    <cellStyle name="良い 3" xfId="226"/>
    <cellStyle name="良い 4" xfId="227"/>
    <cellStyle name="樘準_購－表紙 (2)_1_型－PRINT_ＳＩ型番 (2)_構成明細  (原調込み） (2)" xfId="228"/>
    <cellStyle name="湪" xfId="229"/>
  </cellStyles>
  <dxfs count="0"/>
  <tableStyles count="0" defaultTableStyle="TableStyleMedium2" defaultPivotStyle="PivotStyleLight16"/>
  <colors>
    <mruColors>
      <color rgb="FFFF9900"/>
      <color rgb="FF99CC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G94"/>
  <sheetViews>
    <sheetView tabSelected="1" view="pageBreakPreview" zoomScale="75" zoomScaleNormal="40" zoomScaleSheetLayoutView="75" workbookViewId="0">
      <selection activeCell="C2" sqref="C2"/>
    </sheetView>
  </sheetViews>
  <sheetFormatPr defaultRowHeight="13.75" customHeight="1"/>
  <cols>
    <col min="1" max="1" width="3.625" style="1" customWidth="1"/>
    <col min="2" max="2" width="5.375" style="1" customWidth="1"/>
    <col min="3" max="3" width="11.375" style="1" customWidth="1"/>
    <col min="4" max="4" width="13.875" style="1" customWidth="1"/>
    <col min="5" max="6" width="11.125" style="1" customWidth="1"/>
    <col min="7" max="7" width="14.625" style="1" bestFit="1" customWidth="1"/>
    <col min="8" max="8" width="11.125" style="1" customWidth="1"/>
    <col min="9" max="9" width="13.875" style="1" customWidth="1"/>
    <col min="10" max="11" width="11.125" style="1" customWidth="1"/>
    <col min="12" max="12" width="14.625" style="1" bestFit="1" customWidth="1"/>
    <col min="13" max="13" width="5.375" style="1" customWidth="1"/>
    <col min="14" max="14" width="11.375" style="1" customWidth="1"/>
    <col min="15" max="15" width="13.875" style="1" customWidth="1"/>
    <col min="16" max="17" width="11.125" style="1" customWidth="1"/>
    <col min="18" max="18" width="14.625" style="1" bestFit="1" customWidth="1"/>
    <col min="19" max="19" width="11.375" style="1" customWidth="1"/>
    <col min="20" max="20" width="13.875" style="1" customWidth="1"/>
    <col min="21" max="22" width="11.125" style="1" customWidth="1"/>
    <col min="23" max="23" width="14.625" style="1" bestFit="1" customWidth="1"/>
    <col min="24" max="24" width="5.375" style="1" customWidth="1"/>
    <col min="25" max="25" width="11.375" style="1" customWidth="1"/>
    <col min="26" max="26" width="13.875" style="1" customWidth="1"/>
    <col min="27" max="28" width="11.125" style="1" customWidth="1"/>
    <col min="29" max="29" width="14.625" style="1" bestFit="1" customWidth="1"/>
    <col min="30" max="30" width="11.75" style="2" customWidth="1"/>
    <col min="31" max="31" width="9.625" style="2" customWidth="1"/>
    <col min="32" max="16384" width="9" style="1"/>
  </cols>
  <sheetData>
    <row r="1" spans="2:33" ht="14.95" customHeight="1"/>
    <row r="2" spans="2:33" ht="20.05" customHeight="1">
      <c r="B2" s="3" t="s">
        <v>17</v>
      </c>
      <c r="C2" s="3"/>
      <c r="D2" s="3"/>
      <c r="E2" s="3"/>
      <c r="F2" s="3"/>
      <c r="G2" s="3"/>
      <c r="H2" s="3"/>
      <c r="I2" s="3"/>
      <c r="J2" s="3"/>
      <c r="K2" s="4"/>
      <c r="L2" s="4"/>
      <c r="M2" s="3"/>
      <c r="N2" s="5"/>
      <c r="O2" s="4"/>
      <c r="P2" s="4"/>
      <c r="Q2" s="4"/>
      <c r="R2" s="4"/>
      <c r="S2" s="4"/>
      <c r="T2" s="4"/>
      <c r="U2" s="4"/>
      <c r="V2" s="4"/>
      <c r="W2" s="4"/>
      <c r="X2" s="3"/>
      <c r="Y2" s="4"/>
      <c r="Z2" s="4"/>
      <c r="AA2" s="4"/>
      <c r="AB2" s="4"/>
      <c r="AC2" s="4"/>
      <c r="AD2" s="6"/>
      <c r="AE2" s="6"/>
    </row>
    <row r="3" spans="2:33" ht="13.75" customHeight="1"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3"/>
      <c r="N3" s="5"/>
      <c r="O3" s="4"/>
      <c r="P3" s="4"/>
      <c r="Q3" s="4"/>
      <c r="R3" s="4"/>
      <c r="S3" s="4"/>
      <c r="T3" s="4"/>
      <c r="U3" s="4"/>
      <c r="V3" s="4"/>
      <c r="W3" s="4"/>
      <c r="X3" s="3"/>
      <c r="Y3" s="4"/>
      <c r="Z3" s="4"/>
      <c r="AA3" s="4"/>
      <c r="AB3" s="4"/>
      <c r="AC3" s="4"/>
      <c r="AD3" s="6"/>
      <c r="AE3" s="6"/>
    </row>
    <row r="4" spans="2:33" ht="13.75" customHeight="1" thickBot="1">
      <c r="B4" s="4"/>
      <c r="C4" s="7"/>
      <c r="D4" s="7"/>
      <c r="E4" s="7"/>
      <c r="F4" s="7"/>
      <c r="G4" s="7"/>
      <c r="H4" s="8"/>
      <c r="I4" s="8"/>
      <c r="J4" s="8"/>
      <c r="K4" s="8"/>
      <c r="L4" s="8"/>
      <c r="M4" s="4"/>
      <c r="N4" s="4"/>
      <c r="O4" s="4"/>
      <c r="P4" s="4"/>
      <c r="Q4" s="7"/>
      <c r="R4" s="7"/>
      <c r="S4" s="8"/>
      <c r="T4" s="8"/>
      <c r="U4" s="8"/>
      <c r="V4" s="8"/>
      <c r="W4" s="8"/>
      <c r="X4" s="4"/>
      <c r="Y4" s="7"/>
      <c r="Z4" s="7"/>
      <c r="AA4" s="7"/>
      <c r="AB4" s="7"/>
      <c r="AC4" s="7"/>
      <c r="AD4" s="51" t="s">
        <v>16</v>
      </c>
      <c r="AE4" s="9"/>
    </row>
    <row r="5" spans="2:33" ht="13.75" customHeight="1" thickTop="1">
      <c r="B5" s="65" t="s">
        <v>0</v>
      </c>
      <c r="C5" s="68" t="s">
        <v>3</v>
      </c>
      <c r="D5" s="69"/>
      <c r="E5" s="69"/>
      <c r="F5" s="69"/>
      <c r="G5" s="76"/>
      <c r="H5" s="68" t="s">
        <v>4</v>
      </c>
      <c r="I5" s="69"/>
      <c r="J5" s="69"/>
      <c r="K5" s="69"/>
      <c r="L5" s="69"/>
      <c r="M5" s="65" t="s">
        <v>0</v>
      </c>
      <c r="N5" s="68" t="s">
        <v>5</v>
      </c>
      <c r="O5" s="81"/>
      <c r="P5" s="81"/>
      <c r="Q5" s="81"/>
      <c r="R5" s="82"/>
      <c r="S5" s="68" t="s">
        <v>6</v>
      </c>
      <c r="T5" s="69"/>
      <c r="U5" s="69"/>
      <c r="V5" s="69"/>
      <c r="W5" s="69"/>
      <c r="X5" s="65" t="s">
        <v>0</v>
      </c>
      <c r="Y5" s="87" t="s">
        <v>7</v>
      </c>
      <c r="Z5" s="81"/>
      <c r="AA5" s="81"/>
      <c r="AB5" s="81"/>
      <c r="AC5" s="82"/>
      <c r="AD5" s="83" t="s">
        <v>11</v>
      </c>
      <c r="AE5" s="10"/>
    </row>
    <row r="6" spans="2:33" ht="13.75" customHeight="1">
      <c r="B6" s="66"/>
      <c r="C6" s="70" t="s">
        <v>12</v>
      </c>
      <c r="D6" s="70" t="s">
        <v>18</v>
      </c>
      <c r="E6" s="70" t="s">
        <v>10</v>
      </c>
      <c r="F6" s="86" t="s">
        <v>8</v>
      </c>
      <c r="G6" s="70" t="s">
        <v>13</v>
      </c>
      <c r="H6" s="70" t="s">
        <v>14</v>
      </c>
      <c r="I6" s="70" t="s">
        <v>18</v>
      </c>
      <c r="J6" s="70" t="s">
        <v>10</v>
      </c>
      <c r="K6" s="86" t="s">
        <v>8</v>
      </c>
      <c r="L6" s="73" t="s">
        <v>15</v>
      </c>
      <c r="M6" s="66"/>
      <c r="N6" s="70" t="s">
        <v>14</v>
      </c>
      <c r="O6" s="70" t="s">
        <v>18</v>
      </c>
      <c r="P6" s="70" t="s">
        <v>10</v>
      </c>
      <c r="Q6" s="86" t="s">
        <v>8</v>
      </c>
      <c r="R6" s="70" t="s">
        <v>15</v>
      </c>
      <c r="S6" s="70" t="s">
        <v>14</v>
      </c>
      <c r="T6" s="70" t="s">
        <v>18</v>
      </c>
      <c r="U6" s="70" t="s">
        <v>10</v>
      </c>
      <c r="V6" s="86" t="s">
        <v>8</v>
      </c>
      <c r="W6" s="73" t="s">
        <v>15</v>
      </c>
      <c r="X6" s="66"/>
      <c r="Y6" s="70" t="s">
        <v>14</v>
      </c>
      <c r="Z6" s="70" t="s">
        <v>18</v>
      </c>
      <c r="AA6" s="70" t="s">
        <v>10</v>
      </c>
      <c r="AB6" s="86" t="s">
        <v>8</v>
      </c>
      <c r="AC6" s="70" t="s">
        <v>15</v>
      </c>
      <c r="AD6" s="84"/>
      <c r="AE6" s="11"/>
    </row>
    <row r="7" spans="2:33" s="13" customFormat="1" ht="13.75" customHeight="1">
      <c r="B7" s="66"/>
      <c r="C7" s="79"/>
      <c r="D7" s="77"/>
      <c r="E7" s="79"/>
      <c r="F7" s="71"/>
      <c r="G7" s="71"/>
      <c r="H7" s="79"/>
      <c r="I7" s="77"/>
      <c r="J7" s="79"/>
      <c r="K7" s="71"/>
      <c r="L7" s="74"/>
      <c r="M7" s="66"/>
      <c r="N7" s="79"/>
      <c r="O7" s="77"/>
      <c r="P7" s="79"/>
      <c r="Q7" s="71"/>
      <c r="R7" s="71"/>
      <c r="S7" s="79"/>
      <c r="T7" s="77"/>
      <c r="U7" s="79"/>
      <c r="V7" s="71"/>
      <c r="W7" s="74"/>
      <c r="X7" s="66"/>
      <c r="Y7" s="79"/>
      <c r="Z7" s="77"/>
      <c r="AA7" s="79"/>
      <c r="AB7" s="71"/>
      <c r="AC7" s="71"/>
      <c r="AD7" s="84"/>
      <c r="AE7" s="12"/>
    </row>
    <row r="8" spans="2:33" s="13" customFormat="1" ht="13.75" customHeight="1">
      <c r="B8" s="66"/>
      <c r="C8" s="79"/>
      <c r="D8" s="77"/>
      <c r="E8" s="79"/>
      <c r="F8" s="71"/>
      <c r="G8" s="71"/>
      <c r="H8" s="79"/>
      <c r="I8" s="77"/>
      <c r="J8" s="79"/>
      <c r="K8" s="71"/>
      <c r="L8" s="74"/>
      <c r="M8" s="66"/>
      <c r="N8" s="79"/>
      <c r="O8" s="77"/>
      <c r="P8" s="79"/>
      <c r="Q8" s="71"/>
      <c r="R8" s="71"/>
      <c r="S8" s="79"/>
      <c r="T8" s="77"/>
      <c r="U8" s="79"/>
      <c r="V8" s="71"/>
      <c r="W8" s="74"/>
      <c r="X8" s="66"/>
      <c r="Y8" s="79"/>
      <c r="Z8" s="77"/>
      <c r="AA8" s="79"/>
      <c r="AB8" s="71"/>
      <c r="AC8" s="71"/>
      <c r="AD8" s="84"/>
      <c r="AE8" s="12"/>
    </row>
    <row r="9" spans="2:33" ht="13.75" customHeight="1">
      <c r="B9" s="67"/>
      <c r="C9" s="80"/>
      <c r="D9" s="78"/>
      <c r="E9" s="80"/>
      <c r="F9" s="72"/>
      <c r="G9" s="72"/>
      <c r="H9" s="80"/>
      <c r="I9" s="78"/>
      <c r="J9" s="80"/>
      <c r="K9" s="72"/>
      <c r="L9" s="75"/>
      <c r="M9" s="67"/>
      <c r="N9" s="80"/>
      <c r="O9" s="78"/>
      <c r="P9" s="80"/>
      <c r="Q9" s="72"/>
      <c r="R9" s="72"/>
      <c r="S9" s="80"/>
      <c r="T9" s="78"/>
      <c r="U9" s="80"/>
      <c r="V9" s="72"/>
      <c r="W9" s="75"/>
      <c r="X9" s="67"/>
      <c r="Y9" s="80"/>
      <c r="Z9" s="78"/>
      <c r="AA9" s="80"/>
      <c r="AB9" s="72"/>
      <c r="AC9" s="72"/>
      <c r="AD9" s="85"/>
      <c r="AE9" s="14"/>
    </row>
    <row r="10" spans="2:33" s="24" customFormat="1" ht="13.6" customHeight="1">
      <c r="B10" s="15">
        <v>1946</v>
      </c>
      <c r="C10" s="16">
        <v>1387080</v>
      </c>
      <c r="D10" s="17">
        <f>C10-E10</f>
        <v>2858</v>
      </c>
      <c r="E10" s="17">
        <v>1384222</v>
      </c>
      <c r="F10" s="18">
        <v>1155392</v>
      </c>
      <c r="G10" s="17">
        <f>E10-F10</f>
        <v>228830</v>
      </c>
      <c r="H10" s="17">
        <v>803264</v>
      </c>
      <c r="I10" s="17">
        <f>H10-J10</f>
        <v>2833</v>
      </c>
      <c r="J10" s="17">
        <v>800431</v>
      </c>
      <c r="K10" s="17">
        <v>568637</v>
      </c>
      <c r="L10" s="61">
        <f>J10-K10</f>
        <v>231794</v>
      </c>
      <c r="M10" s="15">
        <v>1946</v>
      </c>
      <c r="N10" s="17">
        <v>445484</v>
      </c>
      <c r="O10" s="17">
        <f>N10-P10</f>
        <v>2905</v>
      </c>
      <c r="P10" s="17">
        <v>442579</v>
      </c>
      <c r="Q10" s="17">
        <v>269133</v>
      </c>
      <c r="R10" s="17">
        <f>P10-Q10</f>
        <v>173446</v>
      </c>
      <c r="S10" s="19">
        <v>57.910430544741473</v>
      </c>
      <c r="T10" s="20">
        <v>99.125262421273618</v>
      </c>
      <c r="U10" s="20">
        <v>57.825334375555371</v>
      </c>
      <c r="V10" s="20">
        <v>49.215937101866722</v>
      </c>
      <c r="W10" s="63">
        <v>101.29528470917275</v>
      </c>
      <c r="X10" s="15">
        <v>1946</v>
      </c>
      <c r="Y10" s="20">
        <v>1831.1287128712872</v>
      </c>
      <c r="Z10" s="20">
        <v>3.772937293729373</v>
      </c>
      <c r="AA10" s="20">
        <v>1827.3557755775578</v>
      </c>
      <c r="AB10" s="20">
        <v>1525.2699669966996</v>
      </c>
      <c r="AC10" s="20">
        <v>302.0858085808581</v>
      </c>
      <c r="AD10" s="21">
        <v>75750</v>
      </c>
      <c r="AE10" s="22"/>
      <c r="AF10" s="23"/>
      <c r="AG10" s="22"/>
    </row>
    <row r="11" spans="2:33" s="24" customFormat="1" ht="13.75" customHeight="1">
      <c r="B11" s="25">
        <v>1947</v>
      </c>
      <c r="C11" s="16">
        <v>1386020</v>
      </c>
      <c r="D11" s="17">
        <f>C11-E11</f>
        <v>3810</v>
      </c>
      <c r="E11" s="17">
        <v>1382210</v>
      </c>
      <c r="F11" s="18">
        <v>1141294</v>
      </c>
      <c r="G11" s="17">
        <f>E11-F11</f>
        <v>240916</v>
      </c>
      <c r="H11" s="17">
        <v>697585</v>
      </c>
      <c r="I11" s="17">
        <f>H11-J11</f>
        <v>3740</v>
      </c>
      <c r="J11" s="17">
        <v>693845</v>
      </c>
      <c r="K11" s="17">
        <v>443575</v>
      </c>
      <c r="L11" s="61">
        <f>J11-K11</f>
        <v>250270</v>
      </c>
      <c r="M11" s="25">
        <v>1947</v>
      </c>
      <c r="N11" s="17">
        <v>459339</v>
      </c>
      <c r="O11" s="17">
        <f>N11-P11</f>
        <v>4242</v>
      </c>
      <c r="P11" s="17">
        <v>455097</v>
      </c>
      <c r="Q11" s="17">
        <v>232743</v>
      </c>
      <c r="R11" s="17">
        <f>P11-Q11</f>
        <v>222354</v>
      </c>
      <c r="S11" s="20">
        <v>50.330081817001194</v>
      </c>
      <c r="T11" s="20">
        <v>98.162729658792642</v>
      </c>
      <c r="U11" s="20">
        <v>50.198233264120503</v>
      </c>
      <c r="V11" s="20">
        <v>38.865971432426697</v>
      </c>
      <c r="W11" s="63">
        <v>103.88268110046654</v>
      </c>
      <c r="X11" s="25">
        <v>1947</v>
      </c>
      <c r="Y11" s="20">
        <v>1774.6400250351232</v>
      </c>
      <c r="Z11" s="20">
        <v>4.8782690692658255</v>
      </c>
      <c r="AA11" s="20">
        <v>1769.7617559658574</v>
      </c>
      <c r="AB11" s="20">
        <v>1461.2963829760292</v>
      </c>
      <c r="AC11" s="20">
        <v>308.46537298982827</v>
      </c>
      <c r="AD11" s="21">
        <v>78101.472999999998</v>
      </c>
      <c r="AE11" s="22"/>
      <c r="AF11" s="23"/>
      <c r="AG11" s="22"/>
    </row>
    <row r="12" spans="2:33" s="24" customFormat="1" ht="13.75" customHeight="1">
      <c r="B12" s="25">
        <v>1948</v>
      </c>
      <c r="C12" s="16">
        <v>1603265</v>
      </c>
      <c r="D12" s="17">
        <f>C12-E12</f>
        <v>3297</v>
      </c>
      <c r="E12" s="17">
        <v>1599968</v>
      </c>
      <c r="F12" s="18">
        <v>1246445</v>
      </c>
      <c r="G12" s="17">
        <f>E12-F12</f>
        <v>353523</v>
      </c>
      <c r="H12" s="17">
        <v>811907</v>
      </c>
      <c r="I12" s="17">
        <f>H12-J12</f>
        <v>3288</v>
      </c>
      <c r="J12" s="17">
        <v>808619</v>
      </c>
      <c r="K12" s="17">
        <v>466682</v>
      </c>
      <c r="L12" s="61">
        <f>J12-K12</f>
        <v>341937</v>
      </c>
      <c r="M12" s="25">
        <v>1948</v>
      </c>
      <c r="N12" s="17">
        <v>550540</v>
      </c>
      <c r="O12" s="17">
        <f>N12-P12</f>
        <v>3549</v>
      </c>
      <c r="P12" s="17">
        <v>546991</v>
      </c>
      <c r="Q12" s="17">
        <v>276111</v>
      </c>
      <c r="R12" s="17">
        <f>P12-Q12</f>
        <v>270880</v>
      </c>
      <c r="S12" s="20">
        <v>50.640848518491957</v>
      </c>
      <c r="T12" s="20">
        <v>99.727024567788902</v>
      </c>
      <c r="U12" s="20">
        <v>50.539698293965884</v>
      </c>
      <c r="V12" s="20">
        <v>37.441042324370514</v>
      </c>
      <c r="W12" s="63">
        <v>96.722702624723141</v>
      </c>
      <c r="X12" s="25">
        <v>1948</v>
      </c>
      <c r="Y12" s="20">
        <v>2004.0194009512381</v>
      </c>
      <c r="Z12" s="20">
        <v>4.1211228118472194</v>
      </c>
      <c r="AA12" s="20">
        <v>1999.8982781393911</v>
      </c>
      <c r="AB12" s="20">
        <v>1558.0081659729776</v>
      </c>
      <c r="AC12" s="20">
        <v>441.8901121664133</v>
      </c>
      <c r="AD12" s="21">
        <v>80002.468999999997</v>
      </c>
      <c r="AE12" s="22"/>
      <c r="AF12" s="23"/>
      <c r="AG12" s="22"/>
    </row>
    <row r="13" spans="2:33" s="24" customFormat="1" ht="13.75" customHeight="1">
      <c r="B13" s="25">
        <v>1949</v>
      </c>
      <c r="C13" s="16">
        <v>1603048</v>
      </c>
      <c r="D13" s="17">
        <f>C13-E13</f>
        <v>5157</v>
      </c>
      <c r="E13" s="17">
        <v>1597891</v>
      </c>
      <c r="F13" s="18">
        <v>1165605</v>
      </c>
      <c r="G13" s="17">
        <f>E13-F13</f>
        <v>432286</v>
      </c>
      <c r="H13" s="17">
        <v>925996</v>
      </c>
      <c r="I13" s="17">
        <f>H13-J13</f>
        <v>5141</v>
      </c>
      <c r="J13" s="17">
        <v>920855</v>
      </c>
      <c r="K13" s="17">
        <v>504021</v>
      </c>
      <c r="L13" s="61">
        <f>J13-K13</f>
        <v>416834</v>
      </c>
      <c r="M13" s="25">
        <v>1949</v>
      </c>
      <c r="N13" s="17">
        <v>585328</v>
      </c>
      <c r="O13" s="17">
        <f>N13-P13</f>
        <v>5431</v>
      </c>
      <c r="P13" s="17">
        <v>579897</v>
      </c>
      <c r="Q13" s="17">
        <v>274917</v>
      </c>
      <c r="R13" s="17">
        <f>P13-Q13</f>
        <v>304980</v>
      </c>
      <c r="S13" s="20">
        <v>57.764708230820283</v>
      </c>
      <c r="T13" s="20">
        <v>99.689742098119055</v>
      </c>
      <c r="U13" s="20">
        <v>57.629400253208765</v>
      </c>
      <c r="V13" s="20">
        <v>43.241149445995859</v>
      </c>
      <c r="W13" s="63">
        <v>96.425514589877992</v>
      </c>
      <c r="X13" s="25">
        <v>1949</v>
      </c>
      <c r="Y13" s="20">
        <v>1960.3732262761096</v>
      </c>
      <c r="Z13" s="20">
        <v>6.3065140456841569</v>
      </c>
      <c r="AA13" s="20">
        <v>1954.0667122304253</v>
      </c>
      <c r="AB13" s="20">
        <v>1425.4225914717242</v>
      </c>
      <c r="AC13" s="20">
        <v>528.64412075870109</v>
      </c>
      <c r="AD13" s="21">
        <v>81772.592000000004</v>
      </c>
      <c r="AE13" s="22"/>
      <c r="AF13" s="23"/>
      <c r="AG13" s="22"/>
    </row>
    <row r="14" spans="2:33" s="24" customFormat="1" ht="13.75" customHeight="1">
      <c r="B14" s="25">
        <v>1950</v>
      </c>
      <c r="C14" s="16">
        <v>1469662</v>
      </c>
      <c r="D14" s="17">
        <f>C14-E14</f>
        <v>8618</v>
      </c>
      <c r="E14" s="17">
        <v>1461044</v>
      </c>
      <c r="F14" s="18">
        <v>982341</v>
      </c>
      <c r="G14" s="17">
        <f>E14-F14</f>
        <v>478703</v>
      </c>
      <c r="H14" s="17">
        <v>999709</v>
      </c>
      <c r="I14" s="17">
        <f>H14-J14</f>
        <v>8602</v>
      </c>
      <c r="J14" s="17">
        <v>991107</v>
      </c>
      <c r="K14" s="17">
        <v>526921</v>
      </c>
      <c r="L14" s="61">
        <f>J14-K14</f>
        <v>464186</v>
      </c>
      <c r="M14" s="25">
        <v>1950</v>
      </c>
      <c r="N14" s="17">
        <v>616723</v>
      </c>
      <c r="O14" s="17">
        <f>N14-P14</f>
        <v>8954</v>
      </c>
      <c r="P14" s="17">
        <v>607769</v>
      </c>
      <c r="Q14" s="17">
        <v>272610</v>
      </c>
      <c r="R14" s="17">
        <f>P14-Q14</f>
        <v>335159</v>
      </c>
      <c r="S14" s="20">
        <v>68.023055641365161</v>
      </c>
      <c r="T14" s="20">
        <v>99.814342074727307</v>
      </c>
      <c r="U14" s="20">
        <v>67.835534042780367</v>
      </c>
      <c r="V14" s="20">
        <v>53.639316693490343</v>
      </c>
      <c r="W14" s="63">
        <v>96.967430745159305</v>
      </c>
      <c r="X14" s="25">
        <v>1950</v>
      </c>
      <c r="Y14" s="20">
        <v>1766.4283799699749</v>
      </c>
      <c r="Z14" s="20">
        <v>10.358218269630189</v>
      </c>
      <c r="AA14" s="20">
        <v>1756.0701617003447</v>
      </c>
      <c r="AB14" s="20">
        <v>1180.7034686942202</v>
      </c>
      <c r="AC14" s="20">
        <v>575.36669300612448</v>
      </c>
      <c r="AD14" s="21">
        <v>83199.637000000002</v>
      </c>
      <c r="AE14" s="22"/>
      <c r="AF14" s="23"/>
      <c r="AG14" s="22"/>
    </row>
    <row r="15" spans="2:33" s="24" customFormat="1" ht="13.75" customHeight="1">
      <c r="B15" s="25"/>
      <c r="C15" s="16"/>
      <c r="D15" s="17"/>
      <c r="E15" s="17"/>
      <c r="F15" s="18"/>
      <c r="G15" s="17"/>
      <c r="H15" s="17"/>
      <c r="I15" s="17"/>
      <c r="J15" s="17"/>
      <c r="K15" s="17"/>
      <c r="L15" s="61"/>
      <c r="M15" s="25"/>
      <c r="N15" s="17"/>
      <c r="O15" s="17"/>
      <c r="P15" s="17"/>
      <c r="Q15" s="17"/>
      <c r="R15" s="17"/>
      <c r="S15" s="20"/>
      <c r="T15" s="20"/>
      <c r="U15" s="20"/>
      <c r="V15" s="20"/>
      <c r="W15" s="63"/>
      <c r="X15" s="25"/>
      <c r="Y15" s="20"/>
      <c r="Z15" s="20"/>
      <c r="AA15" s="20"/>
      <c r="AB15" s="20"/>
      <c r="AC15" s="20"/>
      <c r="AD15" s="21"/>
      <c r="AE15" s="22"/>
      <c r="AF15" s="23"/>
      <c r="AG15" s="22"/>
    </row>
    <row r="16" spans="2:33" s="24" customFormat="1" ht="13.75" customHeight="1">
      <c r="B16" s="25">
        <v>1951</v>
      </c>
      <c r="C16" s="16">
        <v>1399184</v>
      </c>
      <c r="D16" s="17">
        <f>C16-E16</f>
        <v>11895</v>
      </c>
      <c r="E16" s="17">
        <v>1387289</v>
      </c>
      <c r="F16" s="18">
        <v>995641</v>
      </c>
      <c r="G16" s="17">
        <f>E16-F16</f>
        <v>391648</v>
      </c>
      <c r="H16" s="17">
        <v>974330</v>
      </c>
      <c r="I16" s="17">
        <f>H16-J16</f>
        <v>11875</v>
      </c>
      <c r="J16" s="17">
        <v>962455</v>
      </c>
      <c r="K16" s="17">
        <v>585383</v>
      </c>
      <c r="L16" s="61">
        <f>J16-K16</f>
        <v>377072</v>
      </c>
      <c r="M16" s="25">
        <v>1951</v>
      </c>
      <c r="N16" s="17">
        <v>619035</v>
      </c>
      <c r="O16" s="17">
        <f>N16-P16</f>
        <v>12349</v>
      </c>
      <c r="P16" s="17">
        <v>606686</v>
      </c>
      <c r="Q16" s="17">
        <v>318716</v>
      </c>
      <c r="R16" s="17">
        <f>P16-Q16</f>
        <v>287970</v>
      </c>
      <c r="S16" s="20">
        <v>69.635587599629503</v>
      </c>
      <c r="T16" s="20">
        <v>99.831862126944088</v>
      </c>
      <c r="U16" s="20">
        <v>69.376676381056868</v>
      </c>
      <c r="V16" s="20">
        <v>58.794585598624408</v>
      </c>
      <c r="W16" s="63">
        <v>96.278290710025331</v>
      </c>
      <c r="X16" s="25">
        <v>1951</v>
      </c>
      <c r="Y16" s="20">
        <v>1655.0294206962922</v>
      </c>
      <c r="Z16" s="20">
        <v>14.070040079919721</v>
      </c>
      <c r="AA16" s="20">
        <v>1640.9593806163723</v>
      </c>
      <c r="AB16" s="20">
        <v>1177.6972488618201</v>
      </c>
      <c r="AC16" s="20">
        <v>463.26213175455223</v>
      </c>
      <c r="AD16" s="21">
        <v>84541.337</v>
      </c>
      <c r="AE16" s="22"/>
      <c r="AF16" s="23"/>
      <c r="AG16" s="22"/>
    </row>
    <row r="17" spans="2:33" s="24" customFormat="1" ht="13.75" customHeight="1">
      <c r="B17" s="25">
        <v>1952</v>
      </c>
      <c r="C17" s="16">
        <v>1395197</v>
      </c>
      <c r="D17" s="17">
        <f>C17-E17</f>
        <v>17924</v>
      </c>
      <c r="E17" s="17">
        <v>1377273</v>
      </c>
      <c r="F17" s="18">
        <v>986987</v>
      </c>
      <c r="G17" s="17">
        <f>E17-F17</f>
        <v>390286</v>
      </c>
      <c r="H17" s="17">
        <v>949754</v>
      </c>
      <c r="I17" s="17">
        <f>H17-J17</f>
        <v>17891</v>
      </c>
      <c r="J17" s="17">
        <v>931863</v>
      </c>
      <c r="K17" s="17">
        <v>558064</v>
      </c>
      <c r="L17" s="61">
        <f>J17-K17</f>
        <v>373799</v>
      </c>
      <c r="M17" s="25">
        <v>1952</v>
      </c>
      <c r="N17" s="17">
        <v>575852</v>
      </c>
      <c r="O17" s="17">
        <f>N17-P17</f>
        <v>18331</v>
      </c>
      <c r="P17" s="17">
        <v>557521</v>
      </c>
      <c r="Q17" s="17">
        <v>274332</v>
      </c>
      <c r="R17" s="17">
        <f>P17-Q17</f>
        <v>283189</v>
      </c>
      <c r="S17" s="20">
        <v>68.073110822342656</v>
      </c>
      <c r="T17" s="20">
        <v>99.815889310421781</v>
      </c>
      <c r="U17" s="20">
        <v>67.66000640395913</v>
      </c>
      <c r="V17" s="20">
        <v>56.542183433013804</v>
      </c>
      <c r="W17" s="63">
        <v>95.775661950467097</v>
      </c>
      <c r="X17" s="25">
        <v>1952</v>
      </c>
      <c r="Y17" s="20">
        <v>1625.9499655242394</v>
      </c>
      <c r="Z17" s="20">
        <v>20.88846749387826</v>
      </c>
      <c r="AA17" s="20">
        <v>1605.061498030361</v>
      </c>
      <c r="AB17" s="20">
        <v>1150.2257234088609</v>
      </c>
      <c r="AC17" s="20">
        <v>454.83577462150026</v>
      </c>
      <c r="AD17" s="21">
        <v>85808.114000000001</v>
      </c>
      <c r="AE17" s="22"/>
      <c r="AF17" s="23"/>
      <c r="AG17" s="22"/>
    </row>
    <row r="18" spans="2:33" s="24" customFormat="1" ht="13.75" customHeight="1">
      <c r="B18" s="25">
        <v>1953</v>
      </c>
      <c r="C18" s="16">
        <v>1344482</v>
      </c>
      <c r="D18" s="17">
        <f>C18-E18</f>
        <v>27341</v>
      </c>
      <c r="E18" s="17">
        <v>1317141</v>
      </c>
      <c r="F18" s="18">
        <v>931791</v>
      </c>
      <c r="G18" s="17">
        <f>E18-F18</f>
        <v>385350</v>
      </c>
      <c r="H18" s="17">
        <v>954261</v>
      </c>
      <c r="I18" s="17">
        <f>H18-J18</f>
        <v>27249</v>
      </c>
      <c r="J18" s="17">
        <v>927012</v>
      </c>
      <c r="K18" s="17">
        <v>557996</v>
      </c>
      <c r="L18" s="61">
        <f>J18-K18</f>
        <v>369016</v>
      </c>
      <c r="M18" s="25">
        <v>1953</v>
      </c>
      <c r="N18" s="17">
        <v>547550</v>
      </c>
      <c r="O18" s="17">
        <f>N18-P18</f>
        <v>27843</v>
      </c>
      <c r="P18" s="17">
        <v>519707</v>
      </c>
      <c r="Q18" s="17">
        <v>243738</v>
      </c>
      <c r="R18" s="17">
        <f>P18-Q18</f>
        <v>275969</v>
      </c>
      <c r="S18" s="20">
        <v>70.976108270694581</v>
      </c>
      <c r="T18" s="20">
        <v>99.663509015763879</v>
      </c>
      <c r="U18" s="20">
        <v>70.380619842522549</v>
      </c>
      <c r="V18" s="20">
        <v>59.884244428203317</v>
      </c>
      <c r="W18" s="63">
        <v>95.761256001038021</v>
      </c>
      <c r="X18" s="25">
        <v>1953</v>
      </c>
      <c r="Y18" s="20">
        <v>1545.7109522289823</v>
      </c>
      <c r="Z18" s="20">
        <v>31.433134206997643</v>
      </c>
      <c r="AA18" s="20">
        <v>1514.2778180219846</v>
      </c>
      <c r="AB18" s="20">
        <v>1071.2523885692747</v>
      </c>
      <c r="AC18" s="20">
        <v>443.02542945270989</v>
      </c>
      <c r="AD18" s="21">
        <v>86981.463000000003</v>
      </c>
      <c r="AE18" s="22"/>
      <c r="AF18" s="23"/>
      <c r="AG18" s="22"/>
    </row>
    <row r="19" spans="2:33" s="24" customFormat="1" ht="13.75" customHeight="1">
      <c r="B19" s="25">
        <v>1954</v>
      </c>
      <c r="C19" s="16">
        <v>1360405</v>
      </c>
      <c r="D19" s="17">
        <f>C19-E19</f>
        <v>36072</v>
      </c>
      <c r="E19" s="17">
        <v>1324333</v>
      </c>
      <c r="F19" s="18">
        <v>948587</v>
      </c>
      <c r="G19" s="17">
        <f>E19-F19</f>
        <v>375746</v>
      </c>
      <c r="H19" s="17">
        <v>952797</v>
      </c>
      <c r="I19" s="17">
        <f>H19-J19</f>
        <v>35993</v>
      </c>
      <c r="J19" s="17">
        <v>916804</v>
      </c>
      <c r="K19" s="17">
        <v>555628</v>
      </c>
      <c r="L19" s="61">
        <f>J19-K19</f>
        <v>361176</v>
      </c>
      <c r="M19" s="25">
        <v>1954</v>
      </c>
      <c r="N19" s="17">
        <v>539789</v>
      </c>
      <c r="O19" s="17">
        <f>N19-P19</f>
        <v>36726</v>
      </c>
      <c r="P19" s="17">
        <v>503063</v>
      </c>
      <c r="Q19" s="17">
        <v>235114</v>
      </c>
      <c r="R19" s="17">
        <f>P19-Q19</f>
        <v>267949</v>
      </c>
      <c r="S19" s="20">
        <v>70.037746112370939</v>
      </c>
      <c r="T19" s="20">
        <v>99.780993568418722</v>
      </c>
      <c r="U19" s="20">
        <v>69.227603631412947</v>
      </c>
      <c r="V19" s="20">
        <v>58.574279428244324</v>
      </c>
      <c r="W19" s="63">
        <v>96.122380544303866</v>
      </c>
      <c r="X19" s="25">
        <v>1954</v>
      </c>
      <c r="Y19" s="20">
        <v>1541.7270216654233</v>
      </c>
      <c r="Z19" s="20">
        <v>40.879868219769222</v>
      </c>
      <c r="AA19" s="20">
        <v>1500.8471534456542</v>
      </c>
      <c r="AB19" s="20">
        <v>1075.0197259643555</v>
      </c>
      <c r="AC19" s="20">
        <v>425.82742748129868</v>
      </c>
      <c r="AD19" s="21">
        <v>88239.032000000007</v>
      </c>
      <c r="AE19" s="22"/>
      <c r="AF19" s="23"/>
      <c r="AG19" s="22"/>
    </row>
    <row r="20" spans="2:33" s="24" customFormat="1" ht="13.75" customHeight="1">
      <c r="B20" s="25">
        <v>1955</v>
      </c>
      <c r="C20" s="16">
        <v>1478202</v>
      </c>
      <c r="D20" s="17">
        <f>C20-E20</f>
        <v>42550</v>
      </c>
      <c r="E20" s="17">
        <v>1435652</v>
      </c>
      <c r="F20" s="18">
        <v>1056974</v>
      </c>
      <c r="G20" s="17">
        <f>E20-F20</f>
        <v>378678</v>
      </c>
      <c r="H20" s="17">
        <v>1011086</v>
      </c>
      <c r="I20" s="17">
        <f>H20-J20</f>
        <v>42460</v>
      </c>
      <c r="J20" s="17">
        <v>968626</v>
      </c>
      <c r="K20" s="17">
        <v>605411</v>
      </c>
      <c r="L20" s="61">
        <f>J20-K20</f>
        <v>363215</v>
      </c>
      <c r="M20" s="25">
        <v>1955</v>
      </c>
      <c r="N20" s="17">
        <v>558857</v>
      </c>
      <c r="O20" s="17">
        <f>N20-P20</f>
        <v>43377</v>
      </c>
      <c r="P20" s="17">
        <v>515480</v>
      </c>
      <c r="Q20" s="17">
        <v>242500</v>
      </c>
      <c r="R20" s="17">
        <f>P20-Q20</f>
        <v>272980</v>
      </c>
      <c r="S20" s="20">
        <v>68.39971803583002</v>
      </c>
      <c r="T20" s="20">
        <v>99.788484136310217</v>
      </c>
      <c r="U20" s="20">
        <v>67.469414593508731</v>
      </c>
      <c r="V20" s="20">
        <v>57.277757068764224</v>
      </c>
      <c r="W20" s="63">
        <v>95.916583482536609</v>
      </c>
      <c r="X20" s="25">
        <v>1955</v>
      </c>
      <c r="Y20" s="20">
        <v>1655.7751228782975</v>
      </c>
      <c r="Z20" s="20">
        <v>47.661436987956691</v>
      </c>
      <c r="AA20" s="20">
        <v>1608.1136858903408</v>
      </c>
      <c r="AB20" s="20">
        <v>1183.9459388697658</v>
      </c>
      <c r="AC20" s="20">
        <v>424.16774702057495</v>
      </c>
      <c r="AD20" s="21">
        <v>89275.528999999995</v>
      </c>
      <c r="AE20" s="22"/>
      <c r="AF20" s="23"/>
      <c r="AG20" s="22"/>
    </row>
    <row r="21" spans="2:33" s="24" customFormat="1" ht="13.75" customHeight="1">
      <c r="B21" s="25"/>
      <c r="C21" s="16"/>
      <c r="D21" s="17"/>
      <c r="E21" s="17"/>
      <c r="F21" s="18"/>
      <c r="G21" s="17"/>
      <c r="H21" s="17"/>
      <c r="I21" s="17"/>
      <c r="J21" s="17"/>
      <c r="K21" s="17"/>
      <c r="L21" s="61"/>
      <c r="M21" s="25"/>
      <c r="N21" s="17"/>
      <c r="O21" s="17"/>
      <c r="P21" s="17"/>
      <c r="Q21" s="17"/>
      <c r="R21" s="17"/>
      <c r="S21" s="20"/>
      <c r="T21" s="20"/>
      <c r="U21" s="20"/>
      <c r="V21" s="20"/>
      <c r="W21" s="63"/>
      <c r="X21" s="25"/>
      <c r="Y21" s="20"/>
      <c r="Z21" s="20"/>
      <c r="AA21" s="20"/>
      <c r="AB21" s="20"/>
      <c r="AC21" s="20"/>
      <c r="AD21" s="21"/>
      <c r="AE21" s="22"/>
      <c r="AF21" s="23"/>
      <c r="AG21" s="22"/>
    </row>
    <row r="22" spans="2:33" s="24" customFormat="1" ht="13.75" customHeight="1">
      <c r="B22" s="25">
        <v>1956</v>
      </c>
      <c r="C22" s="16">
        <v>1410441</v>
      </c>
      <c r="D22" s="17">
        <f>C22-E22</f>
        <v>56339</v>
      </c>
      <c r="E22" s="17">
        <v>1354102</v>
      </c>
      <c r="F22" s="18">
        <v>1007649</v>
      </c>
      <c r="G22" s="17">
        <f>E22-F22</f>
        <v>346453</v>
      </c>
      <c r="H22" s="17">
        <v>898852</v>
      </c>
      <c r="I22" s="17">
        <f>H22-J22</f>
        <v>56193</v>
      </c>
      <c r="J22" s="17">
        <v>842659</v>
      </c>
      <c r="K22" s="17">
        <v>512241</v>
      </c>
      <c r="L22" s="61">
        <f>J22-K22</f>
        <v>330418</v>
      </c>
      <c r="M22" s="25">
        <v>1956</v>
      </c>
      <c r="N22" s="17">
        <v>527950</v>
      </c>
      <c r="O22" s="17">
        <f>N22-P22</f>
        <v>57428</v>
      </c>
      <c r="P22" s="17">
        <v>470522</v>
      </c>
      <c r="Q22" s="17">
        <v>210671</v>
      </c>
      <c r="R22" s="17">
        <f>P22-Q22</f>
        <v>259851</v>
      </c>
      <c r="S22" s="20">
        <v>63.728436708802427</v>
      </c>
      <c r="T22" s="20">
        <v>99.740854470260388</v>
      </c>
      <c r="U22" s="20">
        <v>62.230097880366472</v>
      </c>
      <c r="V22" s="20">
        <v>50.835261087938356</v>
      </c>
      <c r="W22" s="63">
        <v>95.371666575264186</v>
      </c>
      <c r="X22" s="25">
        <v>1956</v>
      </c>
      <c r="Y22" s="20">
        <v>1564.1737699077441</v>
      </c>
      <c r="Z22" s="20">
        <v>62.479739331763895</v>
      </c>
      <c r="AA22" s="20">
        <v>1501.6940305759804</v>
      </c>
      <c r="AB22" s="20">
        <v>1117.4789552159705</v>
      </c>
      <c r="AC22" s="20">
        <v>384.21507536000991</v>
      </c>
      <c r="AD22" s="21">
        <v>90171.630999999994</v>
      </c>
      <c r="AE22" s="22"/>
      <c r="AF22" s="23"/>
      <c r="AG22" s="22"/>
    </row>
    <row r="23" spans="2:33" s="24" customFormat="1" ht="13.75" customHeight="1">
      <c r="B23" s="25">
        <v>1957</v>
      </c>
      <c r="C23" s="16">
        <v>1426029</v>
      </c>
      <c r="D23" s="17">
        <f>C23-E23</f>
        <v>71600</v>
      </c>
      <c r="E23" s="17">
        <v>1354429</v>
      </c>
      <c r="F23" s="18">
        <v>1005101</v>
      </c>
      <c r="G23" s="17">
        <f>E23-F23</f>
        <v>349328</v>
      </c>
      <c r="H23" s="17">
        <v>909603</v>
      </c>
      <c r="I23" s="17">
        <f>H23-J23</f>
        <v>71393</v>
      </c>
      <c r="J23" s="17">
        <v>838210</v>
      </c>
      <c r="K23" s="17">
        <v>506172</v>
      </c>
      <c r="L23" s="61">
        <f>J23-K23</f>
        <v>332038</v>
      </c>
      <c r="M23" s="25">
        <v>1957</v>
      </c>
      <c r="N23" s="17">
        <v>544557</v>
      </c>
      <c r="O23" s="17">
        <f>N23-P23</f>
        <v>72957</v>
      </c>
      <c r="P23" s="17">
        <v>471600</v>
      </c>
      <c r="Q23" s="17">
        <v>204358</v>
      </c>
      <c r="R23" s="17">
        <f>P23-Q23</f>
        <v>267242</v>
      </c>
      <c r="S23" s="20">
        <v>63.785729462724817</v>
      </c>
      <c r="T23" s="20">
        <v>99.710893854748605</v>
      </c>
      <c r="U23" s="20">
        <v>61.886595753634936</v>
      </c>
      <c r="V23" s="20">
        <v>50.360312048241916</v>
      </c>
      <c r="W23" s="63">
        <v>95.050496954151981</v>
      </c>
      <c r="X23" s="25">
        <v>1957</v>
      </c>
      <c r="Y23" s="20">
        <v>1568.3011562642519</v>
      </c>
      <c r="Z23" s="20">
        <v>78.743393569499943</v>
      </c>
      <c r="AA23" s="20">
        <v>1489.557762694752</v>
      </c>
      <c r="AB23" s="20">
        <v>1105.3779835209214</v>
      </c>
      <c r="AC23" s="20">
        <v>384.1797791738307</v>
      </c>
      <c r="AD23" s="21">
        <v>90928.263000000006</v>
      </c>
      <c r="AE23" s="22"/>
      <c r="AF23" s="23"/>
      <c r="AG23" s="22"/>
    </row>
    <row r="24" spans="2:33" s="24" customFormat="1" ht="13.75" customHeight="1">
      <c r="B24" s="25">
        <v>1958</v>
      </c>
      <c r="C24" s="16">
        <v>1440259</v>
      </c>
      <c r="D24" s="17">
        <f>C24-E24</f>
        <v>86329</v>
      </c>
      <c r="E24" s="17">
        <v>1353930</v>
      </c>
      <c r="F24" s="18">
        <v>990602</v>
      </c>
      <c r="G24" s="17">
        <f>E24-F24</f>
        <v>363328</v>
      </c>
      <c r="H24" s="17">
        <v>904966</v>
      </c>
      <c r="I24" s="17">
        <f>H24-J24</f>
        <v>86251</v>
      </c>
      <c r="J24" s="17">
        <v>818715</v>
      </c>
      <c r="K24" s="17">
        <v>474895</v>
      </c>
      <c r="L24" s="61">
        <f>J24-K24</f>
        <v>343820</v>
      </c>
      <c r="M24" s="25">
        <v>1958</v>
      </c>
      <c r="N24" s="17">
        <v>545272</v>
      </c>
      <c r="O24" s="17">
        <f>N24-P24</f>
        <v>88060</v>
      </c>
      <c r="P24" s="17">
        <v>457212</v>
      </c>
      <c r="Q24" s="17">
        <v>176851</v>
      </c>
      <c r="R24" s="17">
        <f>P24-Q24</f>
        <v>280361</v>
      </c>
      <c r="S24" s="20">
        <v>62.833559797230919</v>
      </c>
      <c r="T24" s="20">
        <v>99.90964797460876</v>
      </c>
      <c r="U24" s="20">
        <v>60.469522058008906</v>
      </c>
      <c r="V24" s="20">
        <v>47.940040500624875</v>
      </c>
      <c r="W24" s="63">
        <v>94.630746873348599</v>
      </c>
      <c r="X24" s="25">
        <v>1958</v>
      </c>
      <c r="Y24" s="20">
        <v>1569.4724248551051</v>
      </c>
      <c r="Z24" s="20">
        <v>94.074041519835234</v>
      </c>
      <c r="AA24" s="20">
        <v>1475.39838333527</v>
      </c>
      <c r="AB24" s="20">
        <v>1079.4742633139713</v>
      </c>
      <c r="AC24" s="20">
        <v>395.92412002129868</v>
      </c>
      <c r="AD24" s="21">
        <v>91767.078999999998</v>
      </c>
      <c r="AE24" s="22"/>
      <c r="AF24" s="23"/>
      <c r="AG24" s="22"/>
    </row>
    <row r="25" spans="2:33" s="24" customFormat="1" ht="13.75" customHeight="1">
      <c r="B25" s="25">
        <v>1959</v>
      </c>
      <c r="C25" s="16">
        <v>1483258</v>
      </c>
      <c r="D25" s="17">
        <f>C25-E25</f>
        <v>100466</v>
      </c>
      <c r="E25" s="17">
        <v>1382792</v>
      </c>
      <c r="F25" s="18">
        <v>1027992</v>
      </c>
      <c r="G25" s="17">
        <f>E25-F25</f>
        <v>354800</v>
      </c>
      <c r="H25" s="17">
        <v>925878</v>
      </c>
      <c r="I25" s="17">
        <f>H25-J25</f>
        <v>100367</v>
      </c>
      <c r="J25" s="17">
        <v>825511</v>
      </c>
      <c r="K25" s="17">
        <v>491044</v>
      </c>
      <c r="L25" s="61">
        <f>J25-K25</f>
        <v>334467</v>
      </c>
      <c r="M25" s="25">
        <v>1959</v>
      </c>
      <c r="N25" s="17">
        <v>557073</v>
      </c>
      <c r="O25" s="17">
        <f>N25-P25</f>
        <v>102175</v>
      </c>
      <c r="P25" s="17">
        <v>454898</v>
      </c>
      <c r="Q25" s="17">
        <v>181543</v>
      </c>
      <c r="R25" s="17">
        <f>P25-Q25</f>
        <v>273355</v>
      </c>
      <c r="S25" s="20">
        <v>62.421911764507584</v>
      </c>
      <c r="T25" s="20">
        <v>99.901459200127405</v>
      </c>
      <c r="U25" s="20">
        <v>59.698855648571879</v>
      </c>
      <c r="V25" s="20">
        <v>47.767297799982877</v>
      </c>
      <c r="W25" s="63">
        <v>94.269165727170233</v>
      </c>
      <c r="X25" s="25">
        <v>1959</v>
      </c>
      <c r="Y25" s="20">
        <v>1601.0767208510781</v>
      </c>
      <c r="Z25" s="20">
        <v>108.44625401448999</v>
      </c>
      <c r="AA25" s="20">
        <v>1492.6304668365881</v>
      </c>
      <c r="AB25" s="20">
        <v>1109.6478565570801</v>
      </c>
      <c r="AC25" s="20">
        <v>382.98261027950798</v>
      </c>
      <c r="AD25" s="21">
        <v>92641.282000000007</v>
      </c>
      <c r="AE25" s="22"/>
      <c r="AF25" s="23"/>
      <c r="AG25" s="22"/>
    </row>
    <row r="26" spans="2:33" s="24" customFormat="1" ht="13.75" customHeight="1">
      <c r="B26" s="25">
        <v>1960</v>
      </c>
      <c r="C26" s="16">
        <v>1495888</v>
      </c>
      <c r="D26" s="17">
        <f>C26-E26</f>
        <v>117071</v>
      </c>
      <c r="E26" s="17">
        <v>1378817</v>
      </c>
      <c r="F26" s="18">
        <v>1038418</v>
      </c>
      <c r="G26" s="17">
        <f>E26-F26</f>
        <v>340399</v>
      </c>
      <c r="H26" s="17">
        <v>958629</v>
      </c>
      <c r="I26" s="17">
        <f>H26-J26</f>
        <v>116911</v>
      </c>
      <c r="J26" s="17">
        <v>841718</v>
      </c>
      <c r="K26" s="17">
        <v>519984</v>
      </c>
      <c r="L26" s="61">
        <f>J26-K26</f>
        <v>321734</v>
      </c>
      <c r="M26" s="25">
        <v>1960</v>
      </c>
      <c r="N26" s="17">
        <v>561464</v>
      </c>
      <c r="O26" s="17">
        <f>N26-P26</f>
        <v>118937</v>
      </c>
      <c r="P26" s="17">
        <v>442527</v>
      </c>
      <c r="Q26" s="17">
        <v>180899</v>
      </c>
      <c r="R26" s="17">
        <f>P26-Q26</f>
        <v>261628</v>
      </c>
      <c r="S26" s="20">
        <v>64.084276362936265</v>
      </c>
      <c r="T26" s="20">
        <v>99.863330799258563</v>
      </c>
      <c r="U26" s="20">
        <v>61.046389767460077</v>
      </c>
      <c r="V26" s="20">
        <v>50.07463275867714</v>
      </c>
      <c r="W26" s="63">
        <v>94.516728897558451</v>
      </c>
      <c r="X26" s="25">
        <v>1960</v>
      </c>
      <c r="Y26" s="20">
        <v>1601.27596138585</v>
      </c>
      <c r="Z26" s="20">
        <v>125.31885948373331</v>
      </c>
      <c r="AA26" s="20">
        <v>1475.9571019021168</v>
      </c>
      <c r="AB26" s="20">
        <v>1111.5763889210768</v>
      </c>
      <c r="AC26" s="20">
        <v>364.38071298104001</v>
      </c>
      <c r="AD26" s="21">
        <v>93418.501000000004</v>
      </c>
      <c r="AE26" s="22"/>
      <c r="AF26" s="23"/>
      <c r="AG26" s="22"/>
    </row>
    <row r="27" spans="2:33" s="24" customFormat="1" ht="13.75" customHeight="1">
      <c r="B27" s="25"/>
      <c r="C27" s="16"/>
      <c r="D27" s="17"/>
      <c r="E27" s="17"/>
      <c r="F27" s="18"/>
      <c r="G27" s="17"/>
      <c r="H27" s="17"/>
      <c r="I27" s="17"/>
      <c r="J27" s="17"/>
      <c r="K27" s="17"/>
      <c r="L27" s="61"/>
      <c r="M27" s="25"/>
      <c r="N27" s="17"/>
      <c r="O27" s="17"/>
      <c r="P27" s="17"/>
      <c r="Q27" s="17"/>
      <c r="R27" s="17"/>
      <c r="S27" s="20"/>
      <c r="T27" s="20"/>
      <c r="U27" s="20"/>
      <c r="V27" s="20"/>
      <c r="W27" s="63"/>
      <c r="X27" s="25"/>
      <c r="Y27" s="20"/>
      <c r="Z27" s="20"/>
      <c r="AA27" s="20"/>
      <c r="AB27" s="20"/>
      <c r="AC27" s="20"/>
      <c r="AD27" s="21"/>
      <c r="AE27" s="22"/>
      <c r="AF27" s="23"/>
      <c r="AG27" s="22"/>
    </row>
    <row r="28" spans="2:33" s="24" customFormat="1" ht="13.75" customHeight="1">
      <c r="B28" s="25">
        <v>1961</v>
      </c>
      <c r="C28" s="16">
        <v>1530464</v>
      </c>
      <c r="D28" s="17">
        <f>C28-E28</f>
        <v>129549</v>
      </c>
      <c r="E28" s="17">
        <v>1400915</v>
      </c>
      <c r="F28" s="18">
        <v>1051874</v>
      </c>
      <c r="G28" s="17">
        <f>E28-F28</f>
        <v>349041</v>
      </c>
      <c r="H28" s="17">
        <v>1019963</v>
      </c>
      <c r="I28" s="17">
        <f>H28-J28</f>
        <v>127416</v>
      </c>
      <c r="J28" s="17">
        <v>892547</v>
      </c>
      <c r="K28" s="17">
        <v>561746</v>
      </c>
      <c r="L28" s="61">
        <f>J28-K28</f>
        <v>330801</v>
      </c>
      <c r="M28" s="25">
        <v>1961</v>
      </c>
      <c r="N28" s="17">
        <v>581314</v>
      </c>
      <c r="O28" s="17">
        <f>N28-P28</f>
        <v>129728</v>
      </c>
      <c r="P28" s="17">
        <v>451586</v>
      </c>
      <c r="Q28" s="17">
        <v>187372</v>
      </c>
      <c r="R28" s="17">
        <f>P28-Q28</f>
        <v>264214</v>
      </c>
      <c r="S28" s="20">
        <v>66.64403736383214</v>
      </c>
      <c r="T28" s="20">
        <v>98.353518745802745</v>
      </c>
      <c r="U28" s="20">
        <v>63.711716984970536</v>
      </c>
      <c r="V28" s="20">
        <v>53.404305078364899</v>
      </c>
      <c r="W28" s="63">
        <v>94.774252881466651</v>
      </c>
      <c r="X28" s="25">
        <v>1961</v>
      </c>
      <c r="Y28" s="20">
        <v>1623.200530381715</v>
      </c>
      <c r="Z28" s="20">
        <v>137.3988578041828</v>
      </c>
      <c r="AA28" s="20">
        <v>1485.8016725775324</v>
      </c>
      <c r="AB28" s="20">
        <v>1115.6109746421582</v>
      </c>
      <c r="AC28" s="20">
        <v>370.19069793537398</v>
      </c>
      <c r="AD28" s="21">
        <v>94286.81</v>
      </c>
      <c r="AE28" s="22"/>
      <c r="AF28" s="23"/>
      <c r="AG28" s="22"/>
    </row>
    <row r="29" spans="2:33" s="24" customFormat="1" ht="13.75" customHeight="1">
      <c r="B29" s="25">
        <v>1962</v>
      </c>
      <c r="C29" s="16">
        <v>1522480</v>
      </c>
      <c r="D29" s="17">
        <f>C29-E29</f>
        <v>137696</v>
      </c>
      <c r="E29" s="17">
        <v>1384784</v>
      </c>
      <c r="F29" s="18">
        <v>1055237</v>
      </c>
      <c r="G29" s="17">
        <f>E29-F29</f>
        <v>329547</v>
      </c>
      <c r="H29" s="17">
        <v>1022512</v>
      </c>
      <c r="I29" s="17">
        <f>H29-J29</f>
        <v>137047</v>
      </c>
      <c r="J29" s="17">
        <v>885465</v>
      </c>
      <c r="K29" s="17">
        <v>574645</v>
      </c>
      <c r="L29" s="61">
        <f>J29-K29</f>
        <v>310820</v>
      </c>
      <c r="M29" s="25">
        <v>1962</v>
      </c>
      <c r="N29" s="17">
        <v>569866</v>
      </c>
      <c r="O29" s="17">
        <f>N29-P29</f>
        <v>139713</v>
      </c>
      <c r="P29" s="17">
        <v>430153</v>
      </c>
      <c r="Q29" s="17">
        <v>183921</v>
      </c>
      <c r="R29" s="17">
        <f>P29-Q29</f>
        <v>246232</v>
      </c>
      <c r="S29" s="20">
        <v>67.16094792706636</v>
      </c>
      <c r="T29" s="20">
        <v>99.52867185684407</v>
      </c>
      <c r="U29" s="20">
        <v>63.942463228922342</v>
      </c>
      <c r="V29" s="20">
        <v>54.456487026137253</v>
      </c>
      <c r="W29" s="63">
        <v>94.317350787596311</v>
      </c>
      <c r="X29" s="25">
        <v>1962</v>
      </c>
      <c r="Y29" s="20">
        <v>1599.5710046551542</v>
      </c>
      <c r="Z29" s="20">
        <v>144.6682577485393</v>
      </c>
      <c r="AA29" s="20">
        <v>1454.902746906615</v>
      </c>
      <c r="AB29" s="20">
        <v>1108.6690848085302</v>
      </c>
      <c r="AC29" s="20">
        <v>346.23366209808478</v>
      </c>
      <c r="AD29" s="21">
        <v>95180.52</v>
      </c>
      <c r="AE29" s="22"/>
      <c r="AF29" s="23"/>
      <c r="AG29" s="22"/>
    </row>
    <row r="30" spans="2:33" s="24" customFormat="1" ht="13.75" customHeight="1">
      <c r="B30" s="25">
        <v>1963</v>
      </c>
      <c r="C30" s="16">
        <v>1557803</v>
      </c>
      <c r="D30" s="17">
        <f>C30-E30</f>
        <v>180327</v>
      </c>
      <c r="E30" s="17">
        <v>1377476</v>
      </c>
      <c r="F30" s="18">
        <v>1066044</v>
      </c>
      <c r="G30" s="17">
        <f>E30-F30</f>
        <v>311432</v>
      </c>
      <c r="H30" s="17">
        <v>1045417</v>
      </c>
      <c r="I30" s="17">
        <f>H30-J30</f>
        <v>177210</v>
      </c>
      <c r="J30" s="17">
        <v>868207</v>
      </c>
      <c r="K30" s="17">
        <v>574583</v>
      </c>
      <c r="L30" s="61">
        <f>J30-K30</f>
        <v>293624</v>
      </c>
      <c r="M30" s="25">
        <v>1963</v>
      </c>
      <c r="N30" s="17">
        <v>606649</v>
      </c>
      <c r="O30" s="17">
        <f>N30-P30</f>
        <v>181176</v>
      </c>
      <c r="P30" s="17">
        <v>425473</v>
      </c>
      <c r="Q30" s="17">
        <v>187065</v>
      </c>
      <c r="R30" s="17">
        <f>P30-Q30</f>
        <v>238408</v>
      </c>
      <c r="S30" s="20">
        <v>67.108421283050561</v>
      </c>
      <c r="T30" s="20">
        <v>98.271473489826803</v>
      </c>
      <c r="U30" s="20">
        <v>63.028829540405781</v>
      </c>
      <c r="V30" s="20">
        <v>53.898619569173498</v>
      </c>
      <c r="W30" s="63">
        <v>94.281897813969024</v>
      </c>
      <c r="X30" s="25">
        <v>1963</v>
      </c>
      <c r="Y30" s="20">
        <v>1620.0814080499963</v>
      </c>
      <c r="Z30" s="20">
        <v>187.53617759718762</v>
      </c>
      <c r="AA30" s="20">
        <v>1432.5452304528087</v>
      </c>
      <c r="AB30" s="20">
        <v>1108.6626900598151</v>
      </c>
      <c r="AC30" s="20">
        <v>323.88254039299346</v>
      </c>
      <c r="AD30" s="21">
        <v>96155.846999999994</v>
      </c>
      <c r="AE30" s="22"/>
      <c r="AF30" s="23"/>
      <c r="AG30" s="22"/>
    </row>
    <row r="31" spans="2:33" s="24" customFormat="1" ht="13.75" customHeight="1">
      <c r="B31" s="25">
        <v>1964</v>
      </c>
      <c r="C31" s="16">
        <v>1609741</v>
      </c>
      <c r="D31" s="17">
        <f>C31-E31</f>
        <v>224383</v>
      </c>
      <c r="E31" s="17">
        <v>1385358</v>
      </c>
      <c r="F31" s="18">
        <v>1057531</v>
      </c>
      <c r="G31" s="17">
        <f>E31-F31</f>
        <v>327827</v>
      </c>
      <c r="H31" s="17">
        <v>1107374</v>
      </c>
      <c r="I31" s="17">
        <f>H31-J31</f>
        <v>222206</v>
      </c>
      <c r="J31" s="17">
        <v>885168</v>
      </c>
      <c r="K31" s="17">
        <v>575420</v>
      </c>
      <c r="L31" s="61">
        <f>J31-K31</f>
        <v>309748</v>
      </c>
      <c r="M31" s="25">
        <v>1964</v>
      </c>
      <c r="N31" s="17">
        <v>678522</v>
      </c>
      <c r="O31" s="17">
        <f>N31-P31</f>
        <v>228680</v>
      </c>
      <c r="P31" s="17">
        <v>449842</v>
      </c>
      <c r="Q31" s="26">
        <v>193931</v>
      </c>
      <c r="R31" s="17">
        <f>P31-Q31</f>
        <v>255911</v>
      </c>
      <c r="S31" s="20">
        <v>68.792060337656807</v>
      </c>
      <c r="T31" s="20">
        <v>99.029783896284471</v>
      </c>
      <c r="U31" s="20">
        <v>63.894531233081985</v>
      </c>
      <c r="V31" s="20">
        <v>54.411643724864803</v>
      </c>
      <c r="W31" s="63">
        <v>94.48520103591224</v>
      </c>
      <c r="X31" s="25">
        <v>1964</v>
      </c>
      <c r="Y31" s="20">
        <v>1656.4247986191385</v>
      </c>
      <c r="Z31" s="20">
        <v>230.89028954878961</v>
      </c>
      <c r="AA31" s="20">
        <v>1425.5345090703488</v>
      </c>
      <c r="AB31" s="20">
        <v>1088.200259363771</v>
      </c>
      <c r="AC31" s="20">
        <v>337.33424970657785</v>
      </c>
      <c r="AD31" s="21">
        <v>97181.653000000006</v>
      </c>
      <c r="AE31" s="22"/>
      <c r="AF31" s="23"/>
      <c r="AG31" s="22"/>
    </row>
    <row r="32" spans="2:33" s="24" customFormat="1" ht="13.75" customHeight="1">
      <c r="B32" s="25">
        <v>1965</v>
      </c>
      <c r="C32" s="16">
        <v>1602430</v>
      </c>
      <c r="D32" s="17">
        <f>C32-E32</f>
        <v>258805</v>
      </c>
      <c r="E32" s="17">
        <v>1343625</v>
      </c>
      <c r="F32" s="18">
        <v>1027473</v>
      </c>
      <c r="G32" s="17">
        <f>E32-F32</f>
        <v>316152</v>
      </c>
      <c r="H32" s="17">
        <v>1069617</v>
      </c>
      <c r="I32" s="17">
        <f>H32-J32</f>
        <v>256621</v>
      </c>
      <c r="J32" s="17">
        <v>812996</v>
      </c>
      <c r="K32" s="17">
        <v>514805</v>
      </c>
      <c r="L32" s="61">
        <f>J32-K32</f>
        <v>298191</v>
      </c>
      <c r="M32" s="25">
        <v>1965</v>
      </c>
      <c r="N32" s="17">
        <v>706827</v>
      </c>
      <c r="O32" s="17">
        <f>N32-P32</f>
        <v>266264</v>
      </c>
      <c r="P32" s="17">
        <v>440563</v>
      </c>
      <c r="Q32" s="27">
        <v>188821</v>
      </c>
      <c r="R32" s="17">
        <f>P32-Q32</f>
        <v>251742</v>
      </c>
      <c r="S32" s="20">
        <v>66.749686413759107</v>
      </c>
      <c r="T32" s="20">
        <v>99.156121404145978</v>
      </c>
      <c r="U32" s="20">
        <v>60.507656526188484</v>
      </c>
      <c r="V32" s="20">
        <v>50.10399300030268</v>
      </c>
      <c r="W32" s="63">
        <v>94.318871935018606</v>
      </c>
      <c r="X32" s="25">
        <v>1965</v>
      </c>
      <c r="Y32" s="20">
        <v>1630.5577572297384</v>
      </c>
      <c r="Z32" s="20">
        <v>263.34785317289521</v>
      </c>
      <c r="AA32" s="20">
        <v>1367.2099040568432</v>
      </c>
      <c r="AB32" s="20">
        <v>1045.5084281335915</v>
      </c>
      <c r="AC32" s="20">
        <v>321.70147592325173</v>
      </c>
      <c r="AD32" s="21">
        <v>98274.960999999996</v>
      </c>
      <c r="AE32" s="22"/>
      <c r="AF32" s="23"/>
      <c r="AG32" s="22"/>
    </row>
    <row r="33" spans="2:32" s="24" customFormat="1" ht="13.75" customHeight="1">
      <c r="B33" s="25"/>
      <c r="C33" s="16"/>
      <c r="D33" s="17"/>
      <c r="E33" s="17"/>
      <c r="F33" s="18"/>
      <c r="G33" s="17"/>
      <c r="H33" s="17"/>
      <c r="I33" s="17"/>
      <c r="J33" s="17"/>
      <c r="K33" s="17"/>
      <c r="L33" s="61"/>
      <c r="M33" s="25"/>
      <c r="N33" s="17"/>
      <c r="O33" s="17"/>
      <c r="P33" s="17"/>
      <c r="Q33" s="27"/>
      <c r="R33" s="17"/>
      <c r="S33" s="20"/>
      <c r="T33" s="20"/>
      <c r="U33" s="20"/>
      <c r="V33" s="20"/>
      <c r="W33" s="63"/>
      <c r="X33" s="25"/>
      <c r="Y33" s="20"/>
      <c r="Z33" s="20"/>
      <c r="AA33" s="20"/>
      <c r="AB33" s="20"/>
      <c r="AC33" s="20"/>
      <c r="AD33" s="21"/>
      <c r="AE33" s="22"/>
    </row>
    <row r="34" spans="2:32" ht="13.75" customHeight="1">
      <c r="B34" s="25">
        <v>1966</v>
      </c>
      <c r="C34" s="28">
        <v>1590681</v>
      </c>
      <c r="D34" s="17">
        <f>C34-E34</f>
        <v>296804</v>
      </c>
      <c r="E34" s="27">
        <v>1293877</v>
      </c>
      <c r="F34" s="18">
        <v>1001412</v>
      </c>
      <c r="G34" s="17">
        <f>E34-F34</f>
        <v>292465</v>
      </c>
      <c r="H34" s="17">
        <v>1051608</v>
      </c>
      <c r="I34" s="17">
        <v>295378</v>
      </c>
      <c r="J34" s="17">
        <f>H34-I34</f>
        <v>756230</v>
      </c>
      <c r="K34" s="17">
        <v>484549</v>
      </c>
      <c r="L34" s="61">
        <f>J34-K34</f>
        <v>271681</v>
      </c>
      <c r="M34" s="25">
        <v>1966</v>
      </c>
      <c r="N34" s="27">
        <v>740055</v>
      </c>
      <c r="O34" s="17">
        <f>N34-P34</f>
        <v>306510</v>
      </c>
      <c r="P34" s="27">
        <v>433545</v>
      </c>
      <c r="Q34" s="27">
        <v>184432</v>
      </c>
      <c r="R34" s="17">
        <f>P34-Q34</f>
        <v>249113</v>
      </c>
      <c r="S34" s="20">
        <v>66.110552650091378</v>
      </c>
      <c r="T34" s="20">
        <v>99.519548254066663</v>
      </c>
      <c r="U34" s="20">
        <v>58.446822997858369</v>
      </c>
      <c r="V34" s="20">
        <v>48.386578151649871</v>
      </c>
      <c r="W34" s="63">
        <v>92.893508624963673</v>
      </c>
      <c r="X34" s="25">
        <v>1966</v>
      </c>
      <c r="Y34" s="20">
        <v>1606.1637763383917</v>
      </c>
      <c r="Z34" s="20">
        <v>299.69291987038258</v>
      </c>
      <c r="AA34" s="29">
        <v>1306.4708564680091</v>
      </c>
      <c r="AB34" s="20">
        <v>1011.1591699345007</v>
      </c>
      <c r="AC34" s="20">
        <v>295.31168653350841</v>
      </c>
      <c r="AD34" s="30">
        <v>99036.04</v>
      </c>
      <c r="AE34" s="31"/>
      <c r="AF34" s="24"/>
    </row>
    <row r="35" spans="2:32" ht="13.75" customHeight="1">
      <c r="B35" s="25">
        <v>1967</v>
      </c>
      <c r="C35" s="28">
        <v>1603471</v>
      </c>
      <c r="D35" s="17">
        <f>C35-E35</f>
        <v>383631</v>
      </c>
      <c r="E35" s="27">
        <v>1219840</v>
      </c>
      <c r="F35" s="18">
        <v>954549</v>
      </c>
      <c r="G35" s="17">
        <f>E35-F35</f>
        <v>265291</v>
      </c>
      <c r="H35" s="17">
        <v>1077103</v>
      </c>
      <c r="I35" s="17">
        <v>384190</v>
      </c>
      <c r="J35" s="17">
        <f>H35-I35</f>
        <v>692913</v>
      </c>
      <c r="K35" s="17">
        <v>450144</v>
      </c>
      <c r="L35" s="61">
        <f>J35-K35</f>
        <v>242769</v>
      </c>
      <c r="M35" s="25">
        <v>1967</v>
      </c>
      <c r="N35" s="27">
        <v>802578</v>
      </c>
      <c r="O35" s="17">
        <f>N35-P35</f>
        <v>399840</v>
      </c>
      <c r="P35" s="27">
        <v>402738</v>
      </c>
      <c r="Q35" s="27">
        <v>169669</v>
      </c>
      <c r="R35" s="17">
        <f>P35-Q35</f>
        <v>233069</v>
      </c>
      <c r="S35" s="20">
        <v>67.173213609725408</v>
      </c>
      <c r="T35" s="20">
        <v>100.14571293769272</v>
      </c>
      <c r="U35" s="20">
        <v>56.803597193074509</v>
      </c>
      <c r="V35" s="20">
        <v>47.157767699719969</v>
      </c>
      <c r="W35" s="63">
        <v>91.510454557448242</v>
      </c>
      <c r="X35" s="25">
        <v>1967</v>
      </c>
      <c r="Y35" s="20">
        <v>1600.3374752100397</v>
      </c>
      <c r="Z35" s="20">
        <v>382.88130309329119</v>
      </c>
      <c r="AA35" s="29">
        <v>1217.4561721167486</v>
      </c>
      <c r="AB35" s="20">
        <v>952.68360738938725</v>
      </c>
      <c r="AC35" s="20">
        <v>264.77256472736121</v>
      </c>
      <c r="AD35" s="30">
        <v>100195.804</v>
      </c>
      <c r="AE35" s="31"/>
      <c r="AF35" s="24"/>
    </row>
    <row r="36" spans="2:32" ht="13.75" customHeight="1">
      <c r="B36" s="25">
        <v>1968</v>
      </c>
      <c r="C36" s="28">
        <v>1742479</v>
      </c>
      <c r="D36" s="17">
        <f>C36-E36</f>
        <v>508281</v>
      </c>
      <c r="E36" s="27">
        <v>1234198</v>
      </c>
      <c r="F36" s="18">
        <v>975347</v>
      </c>
      <c r="G36" s="17">
        <f>E36-F36</f>
        <v>258851</v>
      </c>
      <c r="H36" s="17">
        <v>1205371</v>
      </c>
      <c r="I36" s="17">
        <v>507964</v>
      </c>
      <c r="J36" s="17">
        <f>H36-I36</f>
        <v>697407</v>
      </c>
      <c r="K36" s="17">
        <v>463167</v>
      </c>
      <c r="L36" s="61">
        <f>J36-K36</f>
        <v>234240</v>
      </c>
      <c r="M36" s="25">
        <v>1968</v>
      </c>
      <c r="N36" s="27">
        <v>923491</v>
      </c>
      <c r="O36" s="17">
        <f>N36-P36</f>
        <v>529660</v>
      </c>
      <c r="P36" s="27">
        <v>393831</v>
      </c>
      <c r="Q36" s="27">
        <v>165901</v>
      </c>
      <c r="R36" s="17">
        <f>P36-Q36</f>
        <v>227930</v>
      </c>
      <c r="S36" s="20">
        <v>69.175639993365778</v>
      </c>
      <c r="T36" s="20">
        <v>99.937632923520653</v>
      </c>
      <c r="U36" s="20">
        <v>56.506897596657915</v>
      </c>
      <c r="V36" s="20">
        <v>47.487407045902636</v>
      </c>
      <c r="W36" s="63">
        <v>90.492213667322133</v>
      </c>
      <c r="X36" s="25">
        <v>1968</v>
      </c>
      <c r="Y36" s="20">
        <v>1719.5932260848847</v>
      </c>
      <c r="Z36" s="20">
        <v>501.60522138152095</v>
      </c>
      <c r="AA36" s="29">
        <v>1217.9880047033637</v>
      </c>
      <c r="AB36" s="20">
        <v>962.53676186755422</v>
      </c>
      <c r="AC36" s="20">
        <v>255.45124283580947</v>
      </c>
      <c r="AD36" s="30">
        <v>101330.883</v>
      </c>
      <c r="AE36" s="31"/>
    </row>
    <row r="37" spans="2:32" ht="13.75" customHeight="1">
      <c r="B37" s="25">
        <v>1969</v>
      </c>
      <c r="C37" s="28">
        <v>1848740</v>
      </c>
      <c r="D37" s="17">
        <f>C37-E37</f>
        <v>594790</v>
      </c>
      <c r="E37" s="27">
        <v>1253950</v>
      </c>
      <c r="F37" s="18">
        <v>1008013</v>
      </c>
      <c r="G37" s="17">
        <f>E37-F37</f>
        <v>245937</v>
      </c>
      <c r="H37" s="17">
        <v>1269193</v>
      </c>
      <c r="I37" s="17">
        <v>594010</v>
      </c>
      <c r="J37" s="17">
        <f>H37-I37</f>
        <v>675183</v>
      </c>
      <c r="K37" s="17">
        <v>453629</v>
      </c>
      <c r="L37" s="61">
        <f>J37-K37</f>
        <v>221554</v>
      </c>
      <c r="M37" s="25">
        <v>1969</v>
      </c>
      <c r="N37" s="27">
        <v>999981</v>
      </c>
      <c r="O37" s="17">
        <f>N37-P37</f>
        <v>622155</v>
      </c>
      <c r="P37" s="27">
        <v>377826</v>
      </c>
      <c r="Q37" s="27">
        <v>160356</v>
      </c>
      <c r="R37" s="17">
        <f>P37-Q37</f>
        <v>217470</v>
      </c>
      <c r="S37" s="20">
        <v>68.65178445860424</v>
      </c>
      <c r="T37" s="20">
        <v>99.868861278770666</v>
      </c>
      <c r="U37" s="20">
        <v>53.844491407153392</v>
      </c>
      <c r="V37" s="20">
        <v>45.002296597365309</v>
      </c>
      <c r="W37" s="63">
        <v>90.085672346983173</v>
      </c>
      <c r="X37" s="25">
        <v>1969</v>
      </c>
      <c r="Y37" s="20">
        <v>1803.014137101927</v>
      </c>
      <c r="Z37" s="20">
        <v>580.078744770414</v>
      </c>
      <c r="AA37" s="29">
        <v>1222.935392331513</v>
      </c>
      <c r="AB37" s="20">
        <v>983.08128205292508</v>
      </c>
      <c r="AC37" s="20">
        <v>239.85411027858791</v>
      </c>
      <c r="AD37" s="30">
        <v>102536.079</v>
      </c>
      <c r="AE37" s="31"/>
    </row>
    <row r="38" spans="2:32" ht="13.75" customHeight="1">
      <c r="B38" s="25">
        <v>1970</v>
      </c>
      <c r="C38" s="28">
        <v>1932401</v>
      </c>
      <c r="D38" s="17">
        <f>C38-E38</f>
        <v>652614</v>
      </c>
      <c r="E38" s="27">
        <v>1279787</v>
      </c>
      <c r="F38" s="18">
        <v>1039118</v>
      </c>
      <c r="G38" s="17">
        <f>E38-F38</f>
        <v>240669</v>
      </c>
      <c r="H38" s="17">
        <v>1362692</v>
      </c>
      <c r="I38" s="17">
        <v>652614</v>
      </c>
      <c r="J38" s="17">
        <f>H38-I38</f>
        <v>710078</v>
      </c>
      <c r="K38" s="17">
        <v>493240</v>
      </c>
      <c r="L38" s="61">
        <f>J38-K38</f>
        <v>216838</v>
      </c>
      <c r="M38" s="25">
        <v>1970</v>
      </c>
      <c r="N38" s="27">
        <v>1073470</v>
      </c>
      <c r="O38" s="17">
        <f>N38-P38</f>
        <v>692620</v>
      </c>
      <c r="P38" s="27">
        <v>380850</v>
      </c>
      <c r="Q38" s="27">
        <v>173616</v>
      </c>
      <c r="R38" s="17">
        <f>P38-Q38</f>
        <v>207234</v>
      </c>
      <c r="S38" s="20">
        <v>70.518075699608929</v>
      </c>
      <c r="T38" s="20">
        <v>100</v>
      </c>
      <c r="U38" s="20">
        <v>55.484076647129562</v>
      </c>
      <c r="V38" s="20">
        <v>47.467178895948294</v>
      </c>
      <c r="W38" s="63">
        <v>90.098018440264426</v>
      </c>
      <c r="X38" s="25">
        <v>1970</v>
      </c>
      <c r="Y38" s="20">
        <v>1863.092828908892</v>
      </c>
      <c r="Z38" s="20">
        <v>629.20711769738671</v>
      </c>
      <c r="AA38" s="29">
        <v>1233.8857112115054</v>
      </c>
      <c r="AB38" s="20">
        <v>1001.8486298600291</v>
      </c>
      <c r="AC38" s="20">
        <v>232.0370813514763</v>
      </c>
      <c r="AD38" s="30">
        <v>103720.06</v>
      </c>
      <c r="AE38" s="31"/>
    </row>
    <row r="39" spans="2:32" ht="13.75" customHeight="1">
      <c r="B39" s="25"/>
      <c r="C39" s="28"/>
      <c r="D39" s="17"/>
      <c r="E39" s="27"/>
      <c r="F39" s="18"/>
      <c r="G39" s="17"/>
      <c r="H39" s="17"/>
      <c r="I39" s="17"/>
      <c r="J39" s="17"/>
      <c r="K39" s="17"/>
      <c r="L39" s="61"/>
      <c r="M39" s="25"/>
      <c r="N39" s="27"/>
      <c r="O39" s="17"/>
      <c r="P39" s="27"/>
      <c r="Q39" s="27"/>
      <c r="R39" s="17"/>
      <c r="S39" s="20"/>
      <c r="T39" s="20"/>
      <c r="U39" s="20"/>
      <c r="V39" s="20"/>
      <c r="W39" s="63"/>
      <c r="X39" s="25"/>
      <c r="Y39" s="20"/>
      <c r="Z39" s="20"/>
      <c r="AA39" s="29"/>
      <c r="AB39" s="20"/>
      <c r="AC39" s="20"/>
      <c r="AD39" s="30"/>
      <c r="AE39" s="31"/>
    </row>
    <row r="40" spans="2:32" ht="13.75" customHeight="1">
      <c r="B40" s="25">
        <v>1971</v>
      </c>
      <c r="C40" s="28">
        <v>1875383</v>
      </c>
      <c r="D40" s="17">
        <f>C40-E40</f>
        <v>631215</v>
      </c>
      <c r="E40" s="27">
        <v>1244168</v>
      </c>
      <c r="F40" s="18">
        <v>1026094</v>
      </c>
      <c r="G40" s="17">
        <f>E40-F40</f>
        <v>218074</v>
      </c>
      <c r="H40" s="17">
        <v>1321242</v>
      </c>
      <c r="I40" s="17">
        <v>631215</v>
      </c>
      <c r="J40" s="17">
        <f>H40-I40</f>
        <v>690027</v>
      </c>
      <c r="K40" s="17">
        <v>494921</v>
      </c>
      <c r="L40" s="61">
        <f>J40-K40</f>
        <v>195106</v>
      </c>
      <c r="M40" s="25">
        <v>1971</v>
      </c>
      <c r="N40" s="27">
        <v>1026299</v>
      </c>
      <c r="O40" s="17">
        <f>N40-P40</f>
        <v>664327</v>
      </c>
      <c r="P40" s="27">
        <v>361972</v>
      </c>
      <c r="Q40" s="27">
        <v>168847</v>
      </c>
      <c r="R40" s="17">
        <f>P40-Q40</f>
        <v>193125</v>
      </c>
      <c r="S40" s="20">
        <v>70.451849035636982</v>
      </c>
      <c r="T40" s="20">
        <v>100</v>
      </c>
      <c r="U40" s="20">
        <v>55.460918461172447</v>
      </c>
      <c r="V40" s="20">
        <v>48.233495176855143</v>
      </c>
      <c r="W40" s="63">
        <v>89.467795335528308</v>
      </c>
      <c r="X40" s="25">
        <v>1971</v>
      </c>
      <c r="Y40" s="20">
        <v>1783.6100556726487</v>
      </c>
      <c r="Z40" s="20">
        <v>600.32613140431101</v>
      </c>
      <c r="AA40" s="29">
        <v>1183.2839242683376</v>
      </c>
      <c r="AB40" s="20">
        <v>975.88150072031726</v>
      </c>
      <c r="AC40" s="20">
        <v>207.40242354802044</v>
      </c>
      <c r="AD40" s="30">
        <v>105145.348</v>
      </c>
      <c r="AE40" s="31"/>
    </row>
    <row r="41" spans="2:32" ht="13.75" customHeight="1">
      <c r="B41" s="25">
        <v>1972</v>
      </c>
      <c r="C41" s="28">
        <v>1818088</v>
      </c>
      <c r="D41" s="17">
        <f>C41-E41</f>
        <v>594542</v>
      </c>
      <c r="E41" s="27">
        <v>1223546</v>
      </c>
      <c r="F41" s="18">
        <v>1006675</v>
      </c>
      <c r="G41" s="17">
        <f>E41-F41</f>
        <v>216871</v>
      </c>
      <c r="H41" s="17">
        <v>1294920</v>
      </c>
      <c r="I41" s="17">
        <v>594542</v>
      </c>
      <c r="J41" s="17">
        <f>H41-I41</f>
        <v>700378</v>
      </c>
      <c r="K41" s="17">
        <v>503935</v>
      </c>
      <c r="L41" s="61">
        <f>J41-K41</f>
        <v>196443</v>
      </c>
      <c r="M41" s="25">
        <v>1972</v>
      </c>
      <c r="N41" s="27">
        <v>976706</v>
      </c>
      <c r="O41" s="17">
        <f>N41-P41</f>
        <v>627918</v>
      </c>
      <c r="P41" s="27">
        <v>348788</v>
      </c>
      <c r="Q41" s="27">
        <v>166932</v>
      </c>
      <c r="R41" s="17">
        <f>P41-Q41</f>
        <v>181856</v>
      </c>
      <c r="S41" s="20">
        <v>71.224275172598908</v>
      </c>
      <c r="T41" s="20">
        <v>100</v>
      </c>
      <c r="U41" s="20">
        <v>57.241656627539953</v>
      </c>
      <c r="V41" s="20">
        <v>50.059353813296248</v>
      </c>
      <c r="W41" s="63">
        <v>90.580575549520219</v>
      </c>
      <c r="X41" s="25">
        <v>1972</v>
      </c>
      <c r="Y41" s="20">
        <v>1689.7471108210034</v>
      </c>
      <c r="Z41" s="20">
        <v>552.57260746550276</v>
      </c>
      <c r="AA41" s="29">
        <v>1137.1745033555005</v>
      </c>
      <c r="AB41" s="20">
        <v>935.61267264606204</v>
      </c>
      <c r="AC41" s="20">
        <v>201.5618307094386</v>
      </c>
      <c r="AD41" s="30">
        <v>107595.272</v>
      </c>
      <c r="AE41" s="31"/>
    </row>
    <row r="42" spans="2:32" ht="13.75" customHeight="1">
      <c r="B42" s="25">
        <v>1973</v>
      </c>
      <c r="C42" s="28">
        <v>1728741</v>
      </c>
      <c r="D42" s="17">
        <f>C42-E42</f>
        <v>538192</v>
      </c>
      <c r="E42" s="27">
        <v>1190549</v>
      </c>
      <c r="F42" s="18">
        <v>973876</v>
      </c>
      <c r="G42" s="17">
        <f>E42-F42</f>
        <v>216673</v>
      </c>
      <c r="H42" s="17">
        <v>1226520</v>
      </c>
      <c r="I42" s="17">
        <v>538192</v>
      </c>
      <c r="J42" s="17">
        <f>H42-I42</f>
        <v>688328</v>
      </c>
      <c r="K42" s="17">
        <v>491900</v>
      </c>
      <c r="L42" s="61">
        <f>J42-K42</f>
        <v>196428</v>
      </c>
      <c r="M42" s="25">
        <v>1973</v>
      </c>
      <c r="N42" s="27">
        <v>931329</v>
      </c>
      <c r="O42" s="17">
        <f>N42-P42</f>
        <v>573591</v>
      </c>
      <c r="P42" s="27">
        <v>357738</v>
      </c>
      <c r="Q42" s="27">
        <v>174003</v>
      </c>
      <c r="R42" s="17">
        <f>P42-Q42</f>
        <v>183735</v>
      </c>
      <c r="S42" s="20">
        <v>70.948742466338217</v>
      </c>
      <c r="T42" s="20">
        <v>100</v>
      </c>
      <c r="U42" s="20">
        <v>57.81601597246312</v>
      </c>
      <c r="V42" s="20">
        <v>50.509510451022507</v>
      </c>
      <c r="W42" s="63">
        <v>90.656426965980998</v>
      </c>
      <c r="X42" s="25">
        <v>1973</v>
      </c>
      <c r="Y42" s="20">
        <v>1584.4947751957977</v>
      </c>
      <c r="Z42" s="20">
        <v>493.28523593307312</v>
      </c>
      <c r="AA42" s="29">
        <v>1091.2095392627245</v>
      </c>
      <c r="AB42" s="20">
        <v>892.61574387868552</v>
      </c>
      <c r="AC42" s="20">
        <v>198.59379538403908</v>
      </c>
      <c r="AD42" s="30">
        <v>109103.61</v>
      </c>
      <c r="AE42" s="31"/>
    </row>
    <row r="43" spans="2:32" ht="13.75" customHeight="1">
      <c r="B43" s="25">
        <v>1974</v>
      </c>
      <c r="C43" s="28">
        <v>1671965</v>
      </c>
      <c r="D43" s="17">
        <f>C43-E43</f>
        <v>460960</v>
      </c>
      <c r="E43" s="27">
        <v>1211005</v>
      </c>
      <c r="F43" s="18">
        <v>1013153</v>
      </c>
      <c r="G43" s="17">
        <f>E43-F43</f>
        <v>197852</v>
      </c>
      <c r="H43" s="17">
        <v>1157495</v>
      </c>
      <c r="I43" s="17">
        <v>460960</v>
      </c>
      <c r="J43" s="17">
        <f>H43-I43</f>
        <v>696535</v>
      </c>
      <c r="K43" s="17">
        <v>517693</v>
      </c>
      <c r="L43" s="61">
        <f>J43-K43</f>
        <v>178842</v>
      </c>
      <c r="M43" s="25">
        <v>1974</v>
      </c>
      <c r="N43" s="27">
        <v>852372</v>
      </c>
      <c r="O43" s="17">
        <f>N43-P43</f>
        <v>489063</v>
      </c>
      <c r="P43" s="27">
        <v>363309</v>
      </c>
      <c r="Q43" s="27">
        <v>190792</v>
      </c>
      <c r="R43" s="17">
        <f>P43-Q43</f>
        <v>172517</v>
      </c>
      <c r="S43" s="20">
        <v>69.229619041068446</v>
      </c>
      <c r="T43" s="20">
        <v>100</v>
      </c>
      <c r="U43" s="20">
        <v>57.517103562743344</v>
      </c>
      <c r="V43" s="20">
        <v>51.097218287859782</v>
      </c>
      <c r="W43" s="63">
        <v>90.391808018114546</v>
      </c>
      <c r="X43" s="25">
        <v>1974</v>
      </c>
      <c r="Y43" s="20">
        <v>1512.09596280195</v>
      </c>
      <c r="Z43" s="20">
        <v>416.88417820539718</v>
      </c>
      <c r="AA43" s="29">
        <v>1095.2117845965529</v>
      </c>
      <c r="AB43" s="20">
        <v>916.27788919067336</v>
      </c>
      <c r="AC43" s="20">
        <v>178.93389540587955</v>
      </c>
      <c r="AD43" s="30">
        <v>110572.678</v>
      </c>
      <c r="AE43" s="31"/>
    </row>
    <row r="44" spans="2:32" ht="13.75" customHeight="1">
      <c r="B44" s="25">
        <v>1975</v>
      </c>
      <c r="C44" s="28">
        <v>1673755</v>
      </c>
      <c r="D44" s="17">
        <f>C44-E44</f>
        <v>439448</v>
      </c>
      <c r="E44" s="27">
        <v>1234307</v>
      </c>
      <c r="F44" s="18">
        <v>1037942</v>
      </c>
      <c r="G44" s="17">
        <f>E44-F44</f>
        <v>196365</v>
      </c>
      <c r="H44" s="17">
        <v>1152479</v>
      </c>
      <c r="I44" s="17">
        <v>439448</v>
      </c>
      <c r="J44" s="17">
        <f>H44-I44</f>
        <v>713031</v>
      </c>
      <c r="K44" s="17">
        <v>535760</v>
      </c>
      <c r="L44" s="61">
        <f>J44-K44</f>
        <v>177271</v>
      </c>
      <c r="M44" s="25">
        <v>1975</v>
      </c>
      <c r="N44" s="27">
        <v>830176</v>
      </c>
      <c r="O44" s="17">
        <f>N44-P44</f>
        <v>466059</v>
      </c>
      <c r="P44" s="27">
        <v>364117</v>
      </c>
      <c r="Q44" s="27">
        <v>198423</v>
      </c>
      <c r="R44" s="17">
        <f>P44-Q44</f>
        <v>165694</v>
      </c>
      <c r="S44" s="20">
        <v>68.855895874844293</v>
      </c>
      <c r="T44" s="20">
        <v>100</v>
      </c>
      <c r="U44" s="20">
        <v>57.767719052067271</v>
      </c>
      <c r="V44" s="20">
        <v>51.617527761666835</v>
      </c>
      <c r="W44" s="63">
        <v>90.276271229597938</v>
      </c>
      <c r="X44" s="25">
        <v>1975</v>
      </c>
      <c r="Y44" s="20">
        <v>1495.2298892002004</v>
      </c>
      <c r="Z44" s="20">
        <v>392.57584553847471</v>
      </c>
      <c r="AA44" s="29">
        <v>1102.6540436617258</v>
      </c>
      <c r="AB44" s="20">
        <v>927.23361642309328</v>
      </c>
      <c r="AC44" s="20">
        <v>175.42042723863253</v>
      </c>
      <c r="AD44" s="30">
        <v>111939.643</v>
      </c>
      <c r="AE44" s="31"/>
    </row>
    <row r="45" spans="2:32" ht="13.75" customHeight="1">
      <c r="B45" s="25"/>
      <c r="C45" s="28"/>
      <c r="D45" s="17"/>
      <c r="E45" s="27"/>
      <c r="F45" s="18"/>
      <c r="G45" s="17"/>
      <c r="H45" s="17"/>
      <c r="I45" s="17"/>
      <c r="J45" s="17"/>
      <c r="K45" s="17"/>
      <c r="L45" s="61"/>
      <c r="M45" s="25"/>
      <c r="N45" s="27"/>
      <c r="O45" s="17"/>
      <c r="P45" s="27"/>
      <c r="Q45" s="27"/>
      <c r="R45" s="17"/>
      <c r="S45" s="20"/>
      <c r="T45" s="20"/>
      <c r="U45" s="20"/>
      <c r="V45" s="20"/>
      <c r="W45" s="63"/>
      <c r="X45" s="25"/>
      <c r="Y45" s="20"/>
      <c r="Z45" s="20"/>
      <c r="AA45" s="29"/>
      <c r="AB45" s="20"/>
      <c r="AC45" s="20"/>
      <c r="AD45" s="30"/>
      <c r="AE45" s="31"/>
    </row>
    <row r="46" spans="2:32" ht="13.75" customHeight="1">
      <c r="B46" s="25">
        <v>1976</v>
      </c>
      <c r="C46" s="28">
        <v>1691247</v>
      </c>
      <c r="D46" s="17">
        <f>C46-E46</f>
        <v>443616</v>
      </c>
      <c r="E46" s="27">
        <v>1247631</v>
      </c>
      <c r="F46" s="18">
        <v>1049748</v>
      </c>
      <c r="G46" s="17">
        <f>E46-F46</f>
        <v>197883</v>
      </c>
      <c r="H46" s="17">
        <v>1186664</v>
      </c>
      <c r="I46" s="17">
        <v>443616</v>
      </c>
      <c r="J46" s="17">
        <f>H46-I46</f>
        <v>743048</v>
      </c>
      <c r="K46" s="17">
        <v>564285</v>
      </c>
      <c r="L46" s="61">
        <f>J46-K46</f>
        <v>178763</v>
      </c>
      <c r="M46" s="25">
        <v>1976</v>
      </c>
      <c r="N46" s="27">
        <v>830717</v>
      </c>
      <c r="O46" s="17">
        <f>N46-P46</f>
        <v>471357</v>
      </c>
      <c r="P46" s="27">
        <v>359360</v>
      </c>
      <c r="Q46" s="27">
        <v>201932</v>
      </c>
      <c r="R46" s="17">
        <f>P46-Q46</f>
        <v>157428</v>
      </c>
      <c r="S46" s="20">
        <v>70.165032073966728</v>
      </c>
      <c r="T46" s="20">
        <v>100</v>
      </c>
      <c r="U46" s="20">
        <v>59.55671188035565</v>
      </c>
      <c r="V46" s="20">
        <v>53.754329610535102</v>
      </c>
      <c r="W46" s="63">
        <v>90.337724817189951</v>
      </c>
      <c r="X46" s="25">
        <v>1976</v>
      </c>
      <c r="Y46" s="20">
        <v>1495.4317562519636</v>
      </c>
      <c r="Z46" s="20">
        <v>392.25344020209411</v>
      </c>
      <c r="AA46" s="29">
        <v>1103.1783160498694</v>
      </c>
      <c r="AB46" s="20">
        <v>928.20652173336384</v>
      </c>
      <c r="AC46" s="20">
        <v>174.97179431650571</v>
      </c>
      <c r="AD46" s="30">
        <v>113094.228</v>
      </c>
      <c r="AE46" s="31"/>
    </row>
    <row r="47" spans="2:32" ht="13.75" customHeight="1">
      <c r="B47" s="25">
        <v>1977</v>
      </c>
      <c r="C47" s="28">
        <v>1705034</v>
      </c>
      <c r="D47" s="17">
        <f>C47-E47</f>
        <v>436604</v>
      </c>
      <c r="E47" s="27">
        <v>1268430</v>
      </c>
      <c r="F47" s="18">
        <v>1073393</v>
      </c>
      <c r="G47" s="17">
        <f>E47-F47</f>
        <v>195037</v>
      </c>
      <c r="H47" s="17">
        <v>1160113</v>
      </c>
      <c r="I47" s="17">
        <v>436604</v>
      </c>
      <c r="J47" s="17">
        <f>H47-I47</f>
        <v>723509</v>
      </c>
      <c r="K47" s="17">
        <v>548502</v>
      </c>
      <c r="L47" s="61">
        <f>J47-K47</f>
        <v>175007</v>
      </c>
      <c r="M47" s="25">
        <v>1977</v>
      </c>
      <c r="N47" s="27">
        <v>822319</v>
      </c>
      <c r="O47" s="17">
        <f>N47-P47</f>
        <v>459175</v>
      </c>
      <c r="P47" s="27">
        <v>363144</v>
      </c>
      <c r="Q47" s="27">
        <v>207064</v>
      </c>
      <c r="R47" s="17">
        <f>P47-Q47</f>
        <v>156080</v>
      </c>
      <c r="S47" s="20">
        <v>68.040461363233817</v>
      </c>
      <c r="T47" s="20">
        <v>100</v>
      </c>
      <c r="U47" s="20">
        <v>57.039726275789761</v>
      </c>
      <c r="V47" s="20">
        <v>51.099830164720657</v>
      </c>
      <c r="W47" s="63">
        <v>89.730153765695746</v>
      </c>
      <c r="X47" s="25">
        <v>1977</v>
      </c>
      <c r="Y47" s="20">
        <v>1493.4796635090115</v>
      </c>
      <c r="Z47" s="20">
        <v>382.43178435543717</v>
      </c>
      <c r="AA47" s="29">
        <v>1111.0478791535743</v>
      </c>
      <c r="AB47" s="20">
        <v>940.21035149617455</v>
      </c>
      <c r="AC47" s="20">
        <v>170.83752765739985</v>
      </c>
      <c r="AD47" s="30">
        <v>114165.197</v>
      </c>
      <c r="AE47" s="31"/>
    </row>
    <row r="48" spans="2:32" ht="13.75" customHeight="1">
      <c r="B48" s="25">
        <v>1978</v>
      </c>
      <c r="C48" s="28">
        <v>1776843</v>
      </c>
      <c r="D48" s="17">
        <f>C48-E48</f>
        <v>439921</v>
      </c>
      <c r="E48" s="27">
        <v>1336922</v>
      </c>
      <c r="F48" s="18">
        <v>1136648</v>
      </c>
      <c r="G48" s="17">
        <f>E48-F48</f>
        <v>200274</v>
      </c>
      <c r="H48" s="17">
        <v>1219618</v>
      </c>
      <c r="I48" s="17">
        <v>439921</v>
      </c>
      <c r="J48" s="17">
        <f>H48-I48</f>
        <v>779697</v>
      </c>
      <c r="K48" s="17">
        <v>599309</v>
      </c>
      <c r="L48" s="61">
        <f>J48-K48</f>
        <v>180388</v>
      </c>
      <c r="M48" s="25">
        <v>1978</v>
      </c>
      <c r="N48" s="27">
        <v>843538</v>
      </c>
      <c r="O48" s="17">
        <f>N48-P48</f>
        <v>461796</v>
      </c>
      <c r="P48" s="27">
        <v>381742</v>
      </c>
      <c r="Q48" s="27">
        <v>231403</v>
      </c>
      <c r="R48" s="17">
        <f>P48-Q48</f>
        <v>150339</v>
      </c>
      <c r="S48" s="20">
        <v>68.639604061810758</v>
      </c>
      <c r="T48" s="20">
        <v>100</v>
      </c>
      <c r="U48" s="20">
        <v>58.320305896679095</v>
      </c>
      <c r="V48" s="20">
        <v>52.725997846298945</v>
      </c>
      <c r="W48" s="63">
        <v>90.070603273515275</v>
      </c>
      <c r="X48" s="25">
        <v>1978</v>
      </c>
      <c r="Y48" s="20">
        <v>1542.5295257296605</v>
      </c>
      <c r="Z48" s="20">
        <v>381.90832363271147</v>
      </c>
      <c r="AA48" s="29">
        <v>1160.621202096949</v>
      </c>
      <c r="AB48" s="20">
        <v>986.75746836471603</v>
      </c>
      <c r="AC48" s="20">
        <v>173.86373373223296</v>
      </c>
      <c r="AD48" s="30">
        <v>115190.21</v>
      </c>
      <c r="AE48" s="31"/>
    </row>
    <row r="49" spans="2:31" ht="13.75" customHeight="1">
      <c r="B49" s="25">
        <v>1979</v>
      </c>
      <c r="C49" s="28">
        <v>1738452</v>
      </c>
      <c r="D49" s="17">
        <f>C49-E49</f>
        <v>449047</v>
      </c>
      <c r="E49" s="27">
        <v>1289405</v>
      </c>
      <c r="F49" s="18">
        <v>1107477</v>
      </c>
      <c r="G49" s="17">
        <f>E49-F49</f>
        <v>181928</v>
      </c>
      <c r="H49" s="17">
        <v>1214992</v>
      </c>
      <c r="I49" s="17">
        <v>449047</v>
      </c>
      <c r="J49" s="17">
        <f>H49-I49</f>
        <v>765945</v>
      </c>
      <c r="K49" s="17">
        <v>605913</v>
      </c>
      <c r="L49" s="61">
        <f>J49-K49</f>
        <v>160032</v>
      </c>
      <c r="M49" s="25">
        <v>1979</v>
      </c>
      <c r="N49" s="27">
        <v>840333</v>
      </c>
      <c r="O49" s="17">
        <f>N49-P49</f>
        <v>472207</v>
      </c>
      <c r="P49" s="27">
        <v>368126</v>
      </c>
      <c r="Q49" s="27">
        <v>233872</v>
      </c>
      <c r="R49" s="17">
        <f>P49-Q49</f>
        <v>134254</v>
      </c>
      <c r="S49" s="20">
        <v>69.889303817419176</v>
      </c>
      <c r="T49" s="20">
        <v>100</v>
      </c>
      <c r="U49" s="20">
        <v>59.402980444468568</v>
      </c>
      <c r="V49" s="20">
        <v>54.711113639380329</v>
      </c>
      <c r="W49" s="63">
        <v>87.964469460445898</v>
      </c>
      <c r="X49" s="25">
        <v>1979</v>
      </c>
      <c r="Y49" s="20">
        <v>1496.6679171528174</v>
      </c>
      <c r="Z49" s="20">
        <v>386.59349708460235</v>
      </c>
      <c r="AA49" s="29">
        <v>1110.074420068215</v>
      </c>
      <c r="AB49" s="20">
        <v>953.44898500772558</v>
      </c>
      <c r="AC49" s="20">
        <v>156.62543506048931</v>
      </c>
      <c r="AD49" s="30">
        <v>116154.825</v>
      </c>
      <c r="AE49" s="31"/>
    </row>
    <row r="50" spans="2:31" ht="13.75" customHeight="1">
      <c r="B50" s="25">
        <v>1980</v>
      </c>
      <c r="C50" s="28">
        <v>1812798</v>
      </c>
      <c r="D50" s="17">
        <f>C50-E50</f>
        <v>455337</v>
      </c>
      <c r="E50" s="27">
        <v>1357461</v>
      </c>
      <c r="F50" s="18">
        <v>1165609</v>
      </c>
      <c r="G50" s="17">
        <f>E50-F50</f>
        <v>191852</v>
      </c>
      <c r="H50" s="17">
        <v>1266526</v>
      </c>
      <c r="I50" s="17">
        <v>455337</v>
      </c>
      <c r="J50" s="17">
        <f>H50-I50</f>
        <v>811189</v>
      </c>
      <c r="K50" s="17">
        <v>641382</v>
      </c>
      <c r="L50" s="61">
        <f>J50-K50</f>
        <v>169807</v>
      </c>
      <c r="M50" s="25">
        <v>1980</v>
      </c>
      <c r="N50" s="27">
        <v>869844</v>
      </c>
      <c r="O50" s="17">
        <f>N50-P50</f>
        <v>477731</v>
      </c>
      <c r="P50" s="27">
        <v>392113</v>
      </c>
      <c r="Q50" s="27">
        <v>248389</v>
      </c>
      <c r="R50" s="17">
        <f>P50-Q50</f>
        <v>143724</v>
      </c>
      <c r="S50" s="20">
        <v>69.865809648951512</v>
      </c>
      <c r="T50" s="20">
        <v>100</v>
      </c>
      <c r="U50" s="20">
        <v>59.757812563307532</v>
      </c>
      <c r="V50" s="20">
        <v>55.025484532120117</v>
      </c>
      <c r="W50" s="63">
        <v>88.509371807434903</v>
      </c>
      <c r="X50" s="25">
        <v>1980</v>
      </c>
      <c r="Y50" s="20">
        <v>1548.6006044264536</v>
      </c>
      <c r="Z50" s="20">
        <v>388.97613160304024</v>
      </c>
      <c r="AA50" s="29">
        <v>1159.6244728234135</v>
      </c>
      <c r="AB50" s="20">
        <v>995.73300606295584</v>
      </c>
      <c r="AC50" s="20">
        <v>163.89146676045758</v>
      </c>
      <c r="AD50" s="30">
        <v>117060.39599999999</v>
      </c>
      <c r="AE50" s="31"/>
    </row>
    <row r="51" spans="2:31" ht="13.75" customHeight="1">
      <c r="B51" s="25"/>
      <c r="C51" s="28"/>
      <c r="D51" s="17"/>
      <c r="E51" s="27"/>
      <c r="F51" s="18"/>
      <c r="G51" s="17"/>
      <c r="H51" s="17"/>
      <c r="I51" s="17"/>
      <c r="J51" s="17"/>
      <c r="K51" s="17"/>
      <c r="L51" s="61"/>
      <c r="M51" s="25"/>
      <c r="N51" s="27"/>
      <c r="O51" s="17"/>
      <c r="P51" s="27"/>
      <c r="Q51" s="27"/>
      <c r="R51" s="17"/>
      <c r="S51" s="20"/>
      <c r="T51" s="20"/>
      <c r="U51" s="20"/>
      <c r="V51" s="20"/>
      <c r="W51" s="63"/>
      <c r="X51" s="25"/>
      <c r="Y51" s="20"/>
      <c r="Z51" s="20"/>
      <c r="AA51" s="29"/>
      <c r="AB51" s="20"/>
      <c r="AC51" s="20"/>
      <c r="AD51" s="30"/>
      <c r="AE51" s="31"/>
    </row>
    <row r="52" spans="2:31" ht="13.75" customHeight="1">
      <c r="B52" s="25">
        <v>1981</v>
      </c>
      <c r="C52" s="28">
        <v>1925836</v>
      </c>
      <c r="D52" s="17">
        <f>C52-E52</f>
        <v>462608</v>
      </c>
      <c r="E52" s="27">
        <v>1463228</v>
      </c>
      <c r="F52" s="18">
        <v>1257354</v>
      </c>
      <c r="G52" s="17">
        <f>E52-F52</f>
        <v>205874</v>
      </c>
      <c r="H52" s="17">
        <v>1333121</v>
      </c>
      <c r="I52" s="17">
        <v>462608</v>
      </c>
      <c r="J52" s="17">
        <f>H52-I52</f>
        <v>870513</v>
      </c>
      <c r="K52" s="17">
        <v>688085</v>
      </c>
      <c r="L52" s="61">
        <f>J52-K52</f>
        <v>182428</v>
      </c>
      <c r="M52" s="25">
        <v>1981</v>
      </c>
      <c r="N52" s="27">
        <v>904643</v>
      </c>
      <c r="O52" s="17">
        <f>N52-P52</f>
        <v>486481</v>
      </c>
      <c r="P52" s="27">
        <v>418162</v>
      </c>
      <c r="Q52" s="27">
        <v>266928</v>
      </c>
      <c r="R52" s="17">
        <f>P52-Q52</f>
        <v>151234</v>
      </c>
      <c r="S52" s="20">
        <v>69.222976411283199</v>
      </c>
      <c r="T52" s="20">
        <v>100</v>
      </c>
      <c r="U52" s="20">
        <v>59.492642294980691</v>
      </c>
      <c r="V52" s="20">
        <v>54.724842804810734</v>
      </c>
      <c r="W52" s="63">
        <v>88.611480808649958</v>
      </c>
      <c r="X52" s="25">
        <v>1981</v>
      </c>
      <c r="Y52" s="20">
        <v>1633.4219742360788</v>
      </c>
      <c r="Z52" s="20">
        <v>392.36678131336413</v>
      </c>
      <c r="AA52" s="29">
        <v>1241.0551929227145</v>
      </c>
      <c r="AB52" s="20">
        <v>1066.4405759335843</v>
      </c>
      <c r="AC52" s="20">
        <v>174.61461698913016</v>
      </c>
      <c r="AD52" s="30">
        <v>117901.928</v>
      </c>
      <c r="AE52" s="31"/>
    </row>
    <row r="53" spans="2:31" ht="13.75" customHeight="1">
      <c r="B53" s="25">
        <v>1982</v>
      </c>
      <c r="C53" s="28">
        <v>2005319</v>
      </c>
      <c r="D53" s="17">
        <f>C53-E53</f>
        <v>476540</v>
      </c>
      <c r="E53" s="27">
        <v>1528779</v>
      </c>
      <c r="F53" s="18">
        <v>1313901</v>
      </c>
      <c r="G53" s="17">
        <f>E53-F53</f>
        <v>214878</v>
      </c>
      <c r="H53" s="17">
        <v>1392598</v>
      </c>
      <c r="I53" s="17">
        <v>476540</v>
      </c>
      <c r="J53" s="17">
        <f>H53-I53</f>
        <v>916058</v>
      </c>
      <c r="K53" s="17">
        <v>726032</v>
      </c>
      <c r="L53" s="61">
        <f>J53-K53</f>
        <v>190026</v>
      </c>
      <c r="M53" s="25">
        <v>1982</v>
      </c>
      <c r="N53" s="27">
        <v>944051</v>
      </c>
      <c r="O53" s="17">
        <f>N53-P53</f>
        <v>502088</v>
      </c>
      <c r="P53" s="27">
        <v>441963</v>
      </c>
      <c r="Q53" s="27">
        <v>281878</v>
      </c>
      <c r="R53" s="17">
        <f>P53-Q53</f>
        <v>160085</v>
      </c>
      <c r="S53" s="20">
        <v>69.445210462774256</v>
      </c>
      <c r="T53" s="20">
        <v>100</v>
      </c>
      <c r="U53" s="20">
        <v>59.920891116374577</v>
      </c>
      <c r="V53" s="20">
        <v>55.25774011892829</v>
      </c>
      <c r="W53" s="63">
        <v>88.434367408482956</v>
      </c>
      <c r="X53" s="25">
        <v>1982</v>
      </c>
      <c r="Y53" s="20">
        <v>1688.9967616006984</v>
      </c>
      <c r="Z53" s="20">
        <v>401.36981536264148</v>
      </c>
      <c r="AA53" s="29">
        <v>1287.6269462380569</v>
      </c>
      <c r="AB53" s="20">
        <v>1106.6441469232175</v>
      </c>
      <c r="AC53" s="20">
        <v>180.98279931483964</v>
      </c>
      <c r="AD53" s="30">
        <v>118728.41</v>
      </c>
      <c r="AE53" s="31"/>
    </row>
    <row r="54" spans="2:31" ht="13.75" customHeight="1">
      <c r="B54" s="25">
        <v>1983</v>
      </c>
      <c r="C54" s="28">
        <v>2039209</v>
      </c>
      <c r="D54" s="17">
        <f>C54-E54</f>
        <v>498492</v>
      </c>
      <c r="E54" s="27">
        <v>1540717</v>
      </c>
      <c r="F54" s="18">
        <v>1335258</v>
      </c>
      <c r="G54" s="17">
        <f>E54-F54</f>
        <v>205459</v>
      </c>
      <c r="H54" s="17">
        <v>1427813</v>
      </c>
      <c r="I54" s="17">
        <v>498492</v>
      </c>
      <c r="J54" s="17">
        <f>H54-I54</f>
        <v>929321</v>
      </c>
      <c r="K54" s="17">
        <v>747981</v>
      </c>
      <c r="L54" s="61">
        <f>J54-K54</f>
        <v>181340</v>
      </c>
      <c r="M54" s="25">
        <v>1983</v>
      </c>
      <c r="N54" s="27">
        <v>963544</v>
      </c>
      <c r="O54" s="17">
        <f>N54-P54</f>
        <v>524839</v>
      </c>
      <c r="P54" s="27">
        <v>438705</v>
      </c>
      <c r="Q54" s="27">
        <v>285178</v>
      </c>
      <c r="R54" s="17">
        <f>P54-Q54</f>
        <v>153527</v>
      </c>
      <c r="S54" s="20">
        <v>70.017982462807879</v>
      </c>
      <c r="T54" s="20">
        <v>100</v>
      </c>
      <c r="U54" s="20">
        <v>60.317436622040255</v>
      </c>
      <c r="V54" s="20">
        <v>56.017713430662837</v>
      </c>
      <c r="W54" s="63">
        <v>88.260918236728486</v>
      </c>
      <c r="X54" s="25">
        <v>1983</v>
      </c>
      <c r="Y54" s="20">
        <v>1705.9352825454134</v>
      </c>
      <c r="Z54" s="20">
        <v>417.02203691069832</v>
      </c>
      <c r="AA54" s="29">
        <v>1288.9132456347152</v>
      </c>
      <c r="AB54" s="20">
        <v>1117.0329934307977</v>
      </c>
      <c r="AC54" s="20">
        <v>171.88025220391737</v>
      </c>
      <c r="AD54" s="30">
        <v>119536.129</v>
      </c>
      <c r="AE54" s="31"/>
    </row>
    <row r="55" spans="2:31" ht="13.75" customHeight="1">
      <c r="B55" s="25">
        <v>1984</v>
      </c>
      <c r="C55" s="28">
        <v>2080323</v>
      </c>
      <c r="D55" s="17">
        <f>C55-E55</f>
        <v>491630</v>
      </c>
      <c r="E55" s="27">
        <v>1588693</v>
      </c>
      <c r="F55" s="18">
        <v>1365705</v>
      </c>
      <c r="G55" s="17">
        <f>E55-F55</f>
        <v>222988</v>
      </c>
      <c r="H55" s="17">
        <v>1494553</v>
      </c>
      <c r="I55" s="17">
        <v>491630</v>
      </c>
      <c r="J55" s="17">
        <f>H55-I55</f>
        <v>1002923</v>
      </c>
      <c r="K55" s="17">
        <v>801481</v>
      </c>
      <c r="L55" s="61">
        <f>J55-K55</f>
        <v>201442</v>
      </c>
      <c r="M55" s="25">
        <v>1984</v>
      </c>
      <c r="N55" s="27">
        <v>961363</v>
      </c>
      <c r="O55" s="17">
        <f>N55-P55</f>
        <v>514746</v>
      </c>
      <c r="P55" s="27">
        <v>446617</v>
      </c>
      <c r="Q55" s="27">
        <v>292835</v>
      </c>
      <c r="R55" s="17">
        <f>P55-Q55</f>
        <v>153782</v>
      </c>
      <c r="S55" s="20">
        <v>71.84235332686319</v>
      </c>
      <c r="T55" s="20">
        <v>100</v>
      </c>
      <c r="U55" s="20">
        <v>63.128810915639455</v>
      </c>
      <c r="V55" s="20">
        <v>58.686246297699718</v>
      </c>
      <c r="W55" s="63">
        <v>90.337596641971757</v>
      </c>
      <c r="X55" s="25">
        <v>1984</v>
      </c>
      <c r="Y55" s="20">
        <v>1729.2053325798718</v>
      </c>
      <c r="Z55" s="20">
        <v>408.65251100730143</v>
      </c>
      <c r="AA55" s="29">
        <v>1320.5528215725703</v>
      </c>
      <c r="AB55" s="20">
        <v>1135.200816763067</v>
      </c>
      <c r="AC55" s="20">
        <v>185.35200480950334</v>
      </c>
      <c r="AD55" s="30">
        <v>120305.14599999999</v>
      </c>
      <c r="AE55" s="31"/>
    </row>
    <row r="56" spans="2:31" ht="13.75" customHeight="1">
      <c r="B56" s="25">
        <v>1985</v>
      </c>
      <c r="C56" s="28">
        <v>2121444</v>
      </c>
      <c r="D56" s="17">
        <f>C56-E56</f>
        <v>513747</v>
      </c>
      <c r="E56" s="27">
        <v>1607697</v>
      </c>
      <c r="F56" s="18">
        <v>1381237</v>
      </c>
      <c r="G56" s="17">
        <f>E56-F56</f>
        <v>226460</v>
      </c>
      <c r="H56" s="17">
        <v>1546626</v>
      </c>
      <c r="I56" s="17">
        <v>513747</v>
      </c>
      <c r="J56" s="17">
        <f>H56-I56</f>
        <v>1032879</v>
      </c>
      <c r="K56" s="17">
        <v>827818</v>
      </c>
      <c r="L56" s="61">
        <f>J56-K56</f>
        <v>205061</v>
      </c>
      <c r="M56" s="25">
        <v>1985</v>
      </c>
      <c r="N56" s="27">
        <v>970369</v>
      </c>
      <c r="O56" s="17">
        <f>N56-P56</f>
        <v>538119</v>
      </c>
      <c r="P56" s="27">
        <v>432250</v>
      </c>
      <c r="Q56" s="27">
        <v>281063</v>
      </c>
      <c r="R56" s="17">
        <f>P56-Q56</f>
        <v>151187</v>
      </c>
      <c r="S56" s="20">
        <v>72.904399079117809</v>
      </c>
      <c r="T56" s="20">
        <v>100</v>
      </c>
      <c r="U56" s="20">
        <v>64.245874689073872</v>
      </c>
      <c r="V56" s="20">
        <v>59.93308896300924</v>
      </c>
      <c r="W56" s="63">
        <v>90.550649121257621</v>
      </c>
      <c r="X56" s="25">
        <v>1985</v>
      </c>
      <c r="Y56" s="20">
        <v>1752.5509086933389</v>
      </c>
      <c r="Z56" s="20">
        <v>424.41269799649524</v>
      </c>
      <c r="AA56" s="29">
        <v>1328.1382106968438</v>
      </c>
      <c r="AB56" s="20">
        <v>1141.0568270813942</v>
      </c>
      <c r="AC56" s="20">
        <v>187.08138361544945</v>
      </c>
      <c r="AD56" s="30">
        <v>121048.923</v>
      </c>
      <c r="AE56" s="31"/>
    </row>
    <row r="57" spans="2:31" ht="13.75" customHeight="1">
      <c r="B57" s="25"/>
      <c r="C57" s="28"/>
      <c r="D57" s="17"/>
      <c r="E57" s="27"/>
      <c r="F57" s="18"/>
      <c r="G57" s="17"/>
      <c r="H57" s="17"/>
      <c r="I57" s="17"/>
      <c r="J57" s="17"/>
      <c r="K57" s="17"/>
      <c r="L57" s="61"/>
      <c r="M57" s="25"/>
      <c r="N57" s="27"/>
      <c r="O57" s="17"/>
      <c r="P57" s="27"/>
      <c r="Q57" s="27"/>
      <c r="R57" s="17"/>
      <c r="S57" s="20"/>
      <c r="T57" s="20"/>
      <c r="U57" s="20"/>
      <c r="V57" s="20"/>
      <c r="W57" s="63"/>
      <c r="X57" s="25"/>
      <c r="Y57" s="20"/>
      <c r="Z57" s="20"/>
      <c r="AA57" s="29"/>
      <c r="AB57" s="20"/>
      <c r="AC57" s="20"/>
      <c r="AD57" s="30"/>
      <c r="AE57" s="31"/>
    </row>
    <row r="58" spans="2:31" ht="13.75" customHeight="1">
      <c r="B58" s="25">
        <v>1986</v>
      </c>
      <c r="C58" s="28">
        <v>2124272</v>
      </c>
      <c r="D58" s="17">
        <f>C58-E58</f>
        <v>542861</v>
      </c>
      <c r="E58" s="27">
        <v>1581411</v>
      </c>
      <c r="F58" s="18">
        <v>1375096</v>
      </c>
      <c r="G58" s="17">
        <f>E58-F58</f>
        <v>206315</v>
      </c>
      <c r="H58" s="17">
        <v>1533511</v>
      </c>
      <c r="I58" s="17">
        <v>542861</v>
      </c>
      <c r="J58" s="17">
        <f>H58-I58</f>
        <v>990650</v>
      </c>
      <c r="K58" s="17">
        <v>806634</v>
      </c>
      <c r="L58" s="61">
        <f>J58-K58</f>
        <v>184016</v>
      </c>
      <c r="M58" s="25">
        <v>1986</v>
      </c>
      <c r="N58" s="27">
        <v>967997</v>
      </c>
      <c r="O58" s="17">
        <f>N58-P58</f>
        <v>568111</v>
      </c>
      <c r="P58" s="27">
        <v>399886</v>
      </c>
      <c r="Q58" s="27">
        <v>260533</v>
      </c>
      <c r="R58" s="17">
        <f>P58-Q58</f>
        <v>139353</v>
      </c>
      <c r="S58" s="20">
        <v>72.189954958687025</v>
      </c>
      <c r="T58" s="20">
        <v>100</v>
      </c>
      <c r="U58" s="20">
        <v>62.64342413199352</v>
      </c>
      <c r="V58" s="20">
        <v>58.660195360905711</v>
      </c>
      <c r="W58" s="63">
        <v>89.191769866466331</v>
      </c>
      <c r="X58" s="25">
        <v>1986</v>
      </c>
      <c r="Y58" s="20">
        <v>1746.0795792401545</v>
      </c>
      <c r="Z58" s="20">
        <v>446.21334107208941</v>
      </c>
      <c r="AA58" s="29">
        <v>1299.8662381680651</v>
      </c>
      <c r="AB58" s="20">
        <v>1130.2823014636635</v>
      </c>
      <c r="AC58" s="20">
        <v>169.58393670440154</v>
      </c>
      <c r="AD58" s="30">
        <v>121659.518</v>
      </c>
      <c r="AE58" s="31"/>
    </row>
    <row r="59" spans="2:31" ht="13.75" customHeight="1">
      <c r="B59" s="25">
        <v>1987</v>
      </c>
      <c r="C59" s="28">
        <v>2132617</v>
      </c>
      <c r="D59" s="17">
        <f>C59-E59</f>
        <v>554663</v>
      </c>
      <c r="E59" s="27">
        <v>1577954</v>
      </c>
      <c r="F59" s="18">
        <v>1364796</v>
      </c>
      <c r="G59" s="17">
        <f>E59-F59</f>
        <v>213158</v>
      </c>
      <c r="H59" s="17">
        <v>1566739</v>
      </c>
      <c r="I59" s="17">
        <v>554663</v>
      </c>
      <c r="J59" s="17">
        <f>H59-I59</f>
        <v>1012076</v>
      </c>
      <c r="K59" s="17">
        <v>821831</v>
      </c>
      <c r="L59" s="61">
        <f>J59-K59</f>
        <v>190245</v>
      </c>
      <c r="M59" s="25">
        <v>1987</v>
      </c>
      <c r="N59" s="27">
        <v>983931</v>
      </c>
      <c r="O59" s="17">
        <f>N59-P59</f>
        <v>579169</v>
      </c>
      <c r="P59" s="27">
        <v>404762</v>
      </c>
      <c r="Q59" s="27">
        <v>261934</v>
      </c>
      <c r="R59" s="17">
        <f>P59-Q59</f>
        <v>142828</v>
      </c>
      <c r="S59" s="20">
        <v>73.465558982226995</v>
      </c>
      <c r="T59" s="20">
        <v>100</v>
      </c>
      <c r="U59" s="20">
        <v>64.138498333918477</v>
      </c>
      <c r="V59" s="20">
        <v>60.216398641262138</v>
      </c>
      <c r="W59" s="63">
        <v>89.250696666322639</v>
      </c>
      <c r="X59" s="25">
        <v>1987</v>
      </c>
      <c r="Y59" s="20">
        <v>1744.6357867448694</v>
      </c>
      <c r="Z59" s="20">
        <v>453.7546682706128</v>
      </c>
      <c r="AA59" s="29">
        <v>1290.8811184742565</v>
      </c>
      <c r="AB59" s="20">
        <v>1116.5023739406797</v>
      </c>
      <c r="AC59" s="20">
        <v>174.37874453357676</v>
      </c>
      <c r="AD59" s="30">
        <v>122238.522</v>
      </c>
      <c r="AE59" s="31"/>
    </row>
    <row r="60" spans="2:31" ht="13.75" customHeight="1">
      <c r="B60" s="25">
        <v>1988</v>
      </c>
      <c r="C60" s="28">
        <v>2207380</v>
      </c>
      <c r="D60" s="17">
        <f>C60-E60</f>
        <v>566070</v>
      </c>
      <c r="E60" s="27">
        <v>1641310</v>
      </c>
      <c r="F60" s="18">
        <v>1422355</v>
      </c>
      <c r="G60" s="17">
        <f>E60-F60</f>
        <v>218955</v>
      </c>
      <c r="H60" s="17">
        <v>1548235</v>
      </c>
      <c r="I60" s="17">
        <v>566070</v>
      </c>
      <c r="J60" s="17">
        <f>H60-I60</f>
        <v>982165</v>
      </c>
      <c r="K60" s="17">
        <v>792752</v>
      </c>
      <c r="L60" s="61">
        <f>J60-K60</f>
        <v>189413</v>
      </c>
      <c r="M60" s="25">
        <v>1988</v>
      </c>
      <c r="N60" s="27">
        <v>988784</v>
      </c>
      <c r="O60" s="17">
        <f>N60-P60</f>
        <v>590576</v>
      </c>
      <c r="P60" s="27">
        <v>398208</v>
      </c>
      <c r="Q60" s="27">
        <v>253608</v>
      </c>
      <c r="R60" s="17">
        <f>P60-Q60</f>
        <v>144600</v>
      </c>
      <c r="S60" s="20">
        <v>70.139033605450805</v>
      </c>
      <c r="T60" s="20">
        <v>100</v>
      </c>
      <c r="U60" s="20">
        <v>59.840310483699</v>
      </c>
      <c r="V60" s="20">
        <v>55.735171599213984</v>
      </c>
      <c r="W60" s="63">
        <v>86.507729898837653</v>
      </c>
      <c r="X60" s="25">
        <v>1988</v>
      </c>
      <c r="Y60" s="20">
        <v>1798.3431466969064</v>
      </c>
      <c r="Z60" s="20">
        <v>461.17483398903579</v>
      </c>
      <c r="AA60" s="29">
        <v>1337.1683127078707</v>
      </c>
      <c r="AB60" s="20">
        <v>1158.7866005944052</v>
      </c>
      <c r="AC60" s="20">
        <v>178.38171211346534</v>
      </c>
      <c r="AD60" s="30">
        <v>122745.20600000001</v>
      </c>
      <c r="AE60" s="31"/>
    </row>
    <row r="61" spans="2:31" ht="13.75" customHeight="1">
      <c r="B61" s="25">
        <v>1989</v>
      </c>
      <c r="C61" s="28">
        <v>2261076</v>
      </c>
      <c r="D61" s="17">
        <f>C61-E61</f>
        <v>587808</v>
      </c>
      <c r="E61" s="27">
        <v>1673268</v>
      </c>
      <c r="F61" s="18">
        <v>1483590</v>
      </c>
      <c r="G61" s="17">
        <f>E61-F61</f>
        <v>189678</v>
      </c>
      <c r="H61" s="17">
        <v>1360128</v>
      </c>
      <c r="I61" s="17">
        <v>587808</v>
      </c>
      <c r="J61" s="17">
        <f>H61-I61</f>
        <v>772320</v>
      </c>
      <c r="K61" s="17">
        <v>619214</v>
      </c>
      <c r="L61" s="61">
        <f>J61-K61</f>
        <v>153106</v>
      </c>
      <c r="M61" s="25">
        <v>1989</v>
      </c>
      <c r="N61" s="27">
        <v>934194</v>
      </c>
      <c r="O61" s="17">
        <f>N61-P61</f>
        <v>621202</v>
      </c>
      <c r="P61" s="27">
        <v>312992</v>
      </c>
      <c r="Q61" s="27">
        <v>195380</v>
      </c>
      <c r="R61" s="17">
        <f>P61-Q61</f>
        <v>117612</v>
      </c>
      <c r="S61" s="20">
        <v>60.154015167999667</v>
      </c>
      <c r="T61" s="20">
        <v>100</v>
      </c>
      <c r="U61" s="20">
        <v>46.156383795064507</v>
      </c>
      <c r="V61" s="20">
        <v>41.737542043286894</v>
      </c>
      <c r="W61" s="63">
        <v>80.718902561182631</v>
      </c>
      <c r="X61" s="25">
        <v>1989</v>
      </c>
      <c r="Y61" s="20">
        <v>1835.2190528976034</v>
      </c>
      <c r="Z61" s="20">
        <v>477.09870921881202</v>
      </c>
      <c r="AA61" s="29">
        <v>1358.1203436787916</v>
      </c>
      <c r="AB61" s="20">
        <v>1204.1667925750198</v>
      </c>
      <c r="AC61" s="20">
        <v>153.95355110377167</v>
      </c>
      <c r="AD61" s="30">
        <v>123204.693</v>
      </c>
      <c r="AE61" s="31"/>
    </row>
    <row r="62" spans="2:31" ht="13.75" customHeight="1">
      <c r="B62" s="25">
        <v>1990</v>
      </c>
      <c r="C62" s="28">
        <v>2217559</v>
      </c>
      <c r="D62" s="17">
        <f>C62-E62</f>
        <v>580931</v>
      </c>
      <c r="E62" s="27">
        <v>1636628</v>
      </c>
      <c r="F62" s="18">
        <v>1444067</v>
      </c>
      <c r="G62" s="17">
        <f>E62-F62</f>
        <v>192561</v>
      </c>
      <c r="H62" s="17">
        <v>1273524</v>
      </c>
      <c r="I62" s="17">
        <v>580931</v>
      </c>
      <c r="J62" s="17">
        <f>H62-I62</f>
        <v>692593</v>
      </c>
      <c r="K62" s="17">
        <v>537300</v>
      </c>
      <c r="L62" s="61">
        <f>J62-K62</f>
        <v>155293</v>
      </c>
      <c r="M62" s="25">
        <v>1990</v>
      </c>
      <c r="N62" s="27">
        <v>899650</v>
      </c>
      <c r="O62" s="17">
        <f>N62-P62</f>
        <v>606386</v>
      </c>
      <c r="P62" s="27">
        <v>293264</v>
      </c>
      <c r="Q62" s="27">
        <v>175559</v>
      </c>
      <c r="R62" s="17">
        <f>P62-Q62</f>
        <v>117705</v>
      </c>
      <c r="S62" s="20">
        <v>57.429092078271651</v>
      </c>
      <c r="T62" s="20">
        <v>100</v>
      </c>
      <c r="U62" s="20">
        <v>42.318291022761436</v>
      </c>
      <c r="V62" s="20">
        <v>37.207414891414317</v>
      </c>
      <c r="W62" s="63">
        <v>80.646132913726049</v>
      </c>
      <c r="X62" s="25">
        <v>1990</v>
      </c>
      <c r="Y62" s="20">
        <v>1793.9795034861211</v>
      </c>
      <c r="Z62" s="20">
        <v>469.96643919719645</v>
      </c>
      <c r="AA62" s="29">
        <v>1324.0130642889246</v>
      </c>
      <c r="AB62" s="20">
        <v>1168.2334493290562</v>
      </c>
      <c r="AC62" s="20">
        <v>155.77961495986847</v>
      </c>
      <c r="AD62" s="30">
        <v>123611.167</v>
      </c>
      <c r="AE62" s="31"/>
    </row>
    <row r="63" spans="2:31" ht="13.75" customHeight="1">
      <c r="B63" s="25"/>
      <c r="C63" s="28"/>
      <c r="D63" s="17"/>
      <c r="E63" s="27"/>
      <c r="F63" s="18"/>
      <c r="G63" s="17"/>
      <c r="H63" s="17"/>
      <c r="I63" s="17"/>
      <c r="J63" s="17"/>
      <c r="K63" s="17"/>
      <c r="L63" s="61"/>
      <c r="M63" s="25"/>
      <c r="N63" s="27"/>
      <c r="O63" s="17"/>
      <c r="P63" s="27"/>
      <c r="Q63" s="27"/>
      <c r="R63" s="17"/>
      <c r="S63" s="20"/>
      <c r="T63" s="20"/>
      <c r="U63" s="20"/>
      <c r="V63" s="20"/>
      <c r="W63" s="63"/>
      <c r="X63" s="25"/>
      <c r="Y63" s="20"/>
      <c r="Z63" s="20"/>
      <c r="AA63" s="29"/>
      <c r="AB63" s="20"/>
      <c r="AC63" s="20"/>
      <c r="AD63" s="30"/>
      <c r="AE63" s="31"/>
    </row>
    <row r="64" spans="2:31" ht="13.75" customHeight="1">
      <c r="B64" s="50">
        <v>1991</v>
      </c>
      <c r="C64" s="28">
        <v>2284401</v>
      </c>
      <c r="D64" s="17">
        <f>C64-E64</f>
        <v>576524</v>
      </c>
      <c r="E64" s="27">
        <v>1707877</v>
      </c>
      <c r="F64" s="18">
        <v>1504257</v>
      </c>
      <c r="G64" s="17">
        <f>E64-F64</f>
        <v>203620</v>
      </c>
      <c r="H64" s="17">
        <v>1231062</v>
      </c>
      <c r="I64" s="17">
        <v>576524</v>
      </c>
      <c r="J64" s="17">
        <f>H64-I64</f>
        <v>654538</v>
      </c>
      <c r="K64" s="17">
        <v>493902</v>
      </c>
      <c r="L64" s="61">
        <f>J64-K64</f>
        <v>160636</v>
      </c>
      <c r="M64" s="50">
        <v>1991</v>
      </c>
      <c r="N64" s="27">
        <v>899023</v>
      </c>
      <c r="O64" s="17">
        <f>N64-P64</f>
        <v>602865</v>
      </c>
      <c r="P64" s="27">
        <v>296158</v>
      </c>
      <c r="Q64" s="27">
        <v>169981</v>
      </c>
      <c r="R64" s="17">
        <f>P64-Q64</f>
        <v>126177</v>
      </c>
      <c r="S64" s="20">
        <v>53.88992563039502</v>
      </c>
      <c r="T64" s="20">
        <v>100</v>
      </c>
      <c r="U64" s="20">
        <v>38.324656869317877</v>
      </c>
      <c r="V64" s="20">
        <v>32.83361819157232</v>
      </c>
      <c r="W64" s="63">
        <v>78.890089382182495</v>
      </c>
      <c r="X64" s="50">
        <v>1991</v>
      </c>
      <c r="Y64" s="20">
        <v>1840.7558641150811</v>
      </c>
      <c r="Z64" s="20">
        <v>464.55938944304569</v>
      </c>
      <c r="AA64" s="29">
        <v>1376.1964746720355</v>
      </c>
      <c r="AB64" s="20">
        <v>1212.1207677137943</v>
      </c>
      <c r="AC64" s="20">
        <v>164.07570695824106</v>
      </c>
      <c r="AD64" s="30">
        <v>124101.24800000001</v>
      </c>
      <c r="AE64" s="31"/>
    </row>
    <row r="65" spans="2:31" ht="13.75" customHeight="1">
      <c r="B65" s="50">
        <v>1992</v>
      </c>
      <c r="C65" s="28">
        <v>2355504</v>
      </c>
      <c r="D65" s="17">
        <f>C65-E65</f>
        <v>613138</v>
      </c>
      <c r="E65" s="27">
        <v>1742366</v>
      </c>
      <c r="F65" s="18">
        <v>1525863</v>
      </c>
      <c r="G65" s="17">
        <f>E65-F65</f>
        <v>216503</v>
      </c>
      <c r="H65" s="17">
        <v>1249428</v>
      </c>
      <c r="I65" s="17">
        <v>613138</v>
      </c>
      <c r="J65" s="17">
        <f>H65-I65</f>
        <v>636290</v>
      </c>
      <c r="K65" s="17">
        <v>468479</v>
      </c>
      <c r="L65" s="61">
        <f>J65-K65</f>
        <v>167811</v>
      </c>
      <c r="M65" s="50">
        <v>1992</v>
      </c>
      <c r="N65" s="27">
        <v>922953</v>
      </c>
      <c r="O65" s="17">
        <f>N65-P65</f>
        <v>638045</v>
      </c>
      <c r="P65" s="27">
        <v>284908</v>
      </c>
      <c r="Q65" s="27">
        <v>153444</v>
      </c>
      <c r="R65" s="17">
        <f>P65-Q65</f>
        <v>131464</v>
      </c>
      <c r="S65" s="20">
        <v>53.042915656267198</v>
      </c>
      <c r="T65" s="20">
        <v>100</v>
      </c>
      <c r="U65" s="20">
        <v>36.518733721847191</v>
      </c>
      <c r="V65" s="20">
        <v>30.702559797308147</v>
      </c>
      <c r="W65" s="63">
        <v>77.509780464935815</v>
      </c>
      <c r="X65" s="50">
        <v>1992</v>
      </c>
      <c r="Y65" s="20">
        <v>1890.9488024815371</v>
      </c>
      <c r="Z65" s="20">
        <v>492.21422118405434</v>
      </c>
      <c r="AA65" s="29">
        <v>1398.7345812974827</v>
      </c>
      <c r="AB65" s="20">
        <v>1224.930550999228</v>
      </c>
      <c r="AC65" s="20">
        <v>173.80403029825473</v>
      </c>
      <c r="AD65" s="30">
        <v>124567.307</v>
      </c>
      <c r="AE65" s="31"/>
    </row>
    <row r="66" spans="2:31" ht="13.75" customHeight="1">
      <c r="B66" s="50">
        <v>1993</v>
      </c>
      <c r="C66" s="28">
        <v>2437252</v>
      </c>
      <c r="D66" s="17">
        <f>C66-E66</f>
        <v>636102</v>
      </c>
      <c r="E66" s="27">
        <v>1801150</v>
      </c>
      <c r="F66" s="18">
        <v>1583993</v>
      </c>
      <c r="G66" s="17">
        <f>E66-F66</f>
        <v>217157</v>
      </c>
      <c r="H66" s="17">
        <v>1359712</v>
      </c>
      <c r="I66" s="17">
        <v>636102</v>
      </c>
      <c r="J66" s="17">
        <f>H66-I66</f>
        <v>723610</v>
      </c>
      <c r="K66" s="17">
        <v>553319</v>
      </c>
      <c r="L66" s="61">
        <f>J66-K66</f>
        <v>170291</v>
      </c>
      <c r="M66" s="50">
        <v>1993</v>
      </c>
      <c r="N66" s="27">
        <v>958475</v>
      </c>
      <c r="O66" s="17">
        <f>N66-P66</f>
        <v>660750</v>
      </c>
      <c r="P66" s="27">
        <v>297725</v>
      </c>
      <c r="Q66" s="27">
        <v>162111</v>
      </c>
      <c r="R66" s="17">
        <f>P66-Q66</f>
        <v>135614</v>
      </c>
      <c r="S66" s="20">
        <v>55.788732556173926</v>
      </c>
      <c r="T66" s="20">
        <v>100</v>
      </c>
      <c r="U66" s="20">
        <v>40.17488826583017</v>
      </c>
      <c r="V66" s="20">
        <v>34.931909421316888</v>
      </c>
      <c r="W66" s="63">
        <v>78.418379329241063</v>
      </c>
      <c r="X66" s="50">
        <v>1993</v>
      </c>
      <c r="Y66" s="20">
        <v>1950.7725228939148</v>
      </c>
      <c r="Z66" s="20">
        <v>509.13500260041434</v>
      </c>
      <c r="AA66" s="29">
        <v>1441.6375202935005</v>
      </c>
      <c r="AB66" s="20">
        <v>1267.8254119214184</v>
      </c>
      <c r="AC66" s="20">
        <v>173.81210837208212</v>
      </c>
      <c r="AD66" s="30">
        <v>124937.78599999999</v>
      </c>
      <c r="AE66" s="31"/>
    </row>
    <row r="67" spans="2:31" ht="13.75" customHeight="1">
      <c r="B67" s="50">
        <v>1994</v>
      </c>
      <c r="C67" s="28">
        <v>2426694</v>
      </c>
      <c r="D67" s="17">
        <f>C67-E67</f>
        <v>642262</v>
      </c>
      <c r="E67" s="27">
        <v>1784432</v>
      </c>
      <c r="F67" s="18">
        <v>1557738</v>
      </c>
      <c r="G67" s="17">
        <f>E67-F67</f>
        <v>226694</v>
      </c>
      <c r="H67" s="17">
        <v>1410106</v>
      </c>
      <c r="I67" s="17">
        <v>642262</v>
      </c>
      <c r="J67" s="17">
        <f>H67-I67</f>
        <v>767844</v>
      </c>
      <c r="K67" s="17">
        <v>587119</v>
      </c>
      <c r="L67" s="61">
        <f>J67-K67</f>
        <v>180725</v>
      </c>
      <c r="M67" s="50">
        <v>1994</v>
      </c>
      <c r="N67" s="27">
        <v>974158</v>
      </c>
      <c r="O67" s="17">
        <f>N67-P67</f>
        <v>666193</v>
      </c>
      <c r="P67" s="27">
        <v>307965</v>
      </c>
      <c r="Q67" s="27">
        <v>164913</v>
      </c>
      <c r="R67" s="17">
        <f>P67-Q67</f>
        <v>143052</v>
      </c>
      <c r="S67" s="20">
        <v>58.108109221846682</v>
      </c>
      <c r="T67" s="20">
        <v>100</v>
      </c>
      <c r="U67" s="20">
        <v>43.030163099518504</v>
      </c>
      <c r="V67" s="20">
        <v>37.6904845359104</v>
      </c>
      <c r="W67" s="63">
        <v>79.722004111268944</v>
      </c>
      <c r="X67" s="50">
        <v>1994</v>
      </c>
      <c r="Y67" s="20">
        <v>1937.2470893203638</v>
      </c>
      <c r="Z67" s="20">
        <v>512.72232513908864</v>
      </c>
      <c r="AA67" s="29">
        <v>1424.5247641812753</v>
      </c>
      <c r="AB67" s="20">
        <v>1243.5533307552271</v>
      </c>
      <c r="AC67" s="20">
        <v>180.97143342604818</v>
      </c>
      <c r="AD67" s="30">
        <v>125265.07399999999</v>
      </c>
      <c r="AE67" s="31"/>
    </row>
    <row r="68" spans="2:31" ht="13.75" customHeight="1">
      <c r="B68" s="50">
        <v>1995</v>
      </c>
      <c r="C68" s="28">
        <v>2435983</v>
      </c>
      <c r="D68" s="17">
        <f>C68-E68</f>
        <v>653039</v>
      </c>
      <c r="E68" s="27">
        <v>1782944</v>
      </c>
      <c r="F68" s="18">
        <v>1570492</v>
      </c>
      <c r="G68" s="17">
        <f>E68-F68</f>
        <v>212452</v>
      </c>
      <c r="H68" s="17">
        <v>1406213</v>
      </c>
      <c r="I68" s="17">
        <v>653039</v>
      </c>
      <c r="J68" s="17">
        <f>H68-I68</f>
        <v>753174</v>
      </c>
      <c r="K68" s="17">
        <v>587266</v>
      </c>
      <c r="L68" s="61">
        <f>J68-K68</f>
        <v>165908</v>
      </c>
      <c r="M68" s="50">
        <v>1995</v>
      </c>
      <c r="N68" s="27">
        <v>970179</v>
      </c>
      <c r="O68" s="17">
        <f>N68-P68</f>
        <v>676927</v>
      </c>
      <c r="P68" s="27">
        <v>293252</v>
      </c>
      <c r="Q68" s="33">
        <v>159453</v>
      </c>
      <c r="R68" s="17">
        <f>P68-Q68</f>
        <v>133799</v>
      </c>
      <c r="S68" s="20">
        <v>57.726716483653618</v>
      </c>
      <c r="T68" s="20">
        <v>100</v>
      </c>
      <c r="U68" s="20">
        <v>42.243278532584313</v>
      </c>
      <c r="V68" s="20">
        <v>37.39375940787982</v>
      </c>
      <c r="W68" s="63">
        <v>78.09199254419822</v>
      </c>
      <c r="X68" s="50">
        <v>1995</v>
      </c>
      <c r="Y68" s="20">
        <v>1939.9364718931904</v>
      </c>
      <c r="Z68" s="20">
        <v>520.05870881227713</v>
      </c>
      <c r="AA68" s="29">
        <v>1419.8777630809134</v>
      </c>
      <c r="AB68" s="20">
        <v>1250.6880013598127</v>
      </c>
      <c r="AC68" s="20">
        <v>169.18976172110072</v>
      </c>
      <c r="AD68" s="30">
        <v>125570.246</v>
      </c>
      <c r="AE68" s="31"/>
    </row>
    <row r="69" spans="2:31" ht="13.75" customHeight="1">
      <c r="B69" s="32"/>
      <c r="C69" s="30"/>
      <c r="D69" s="17"/>
      <c r="E69" s="27"/>
      <c r="F69" s="18"/>
      <c r="G69" s="17"/>
      <c r="H69" s="17"/>
      <c r="I69" s="17"/>
      <c r="J69" s="17"/>
      <c r="K69" s="17"/>
      <c r="L69" s="61"/>
      <c r="M69" s="32"/>
      <c r="N69" s="27"/>
      <c r="O69" s="17"/>
      <c r="P69" s="27"/>
      <c r="Q69" s="33"/>
      <c r="R69" s="17"/>
      <c r="S69" s="20"/>
      <c r="T69" s="20"/>
      <c r="U69" s="20"/>
      <c r="V69" s="20"/>
      <c r="W69" s="63"/>
      <c r="X69" s="32"/>
      <c r="Y69" s="20"/>
      <c r="Z69" s="20"/>
      <c r="AA69" s="29"/>
      <c r="AB69" s="20"/>
      <c r="AC69" s="20"/>
      <c r="AD69" s="30"/>
      <c r="AE69" s="31"/>
    </row>
    <row r="70" spans="2:31" ht="13.75" customHeight="1">
      <c r="B70" s="50">
        <v>1996</v>
      </c>
      <c r="C70" s="30">
        <v>2465503</v>
      </c>
      <c r="D70" s="17">
        <f>C70-E70</f>
        <v>653384</v>
      </c>
      <c r="E70" s="27">
        <v>1812119</v>
      </c>
      <c r="F70" s="18">
        <v>1588698</v>
      </c>
      <c r="G70" s="17">
        <f>E70-F70</f>
        <v>223421</v>
      </c>
      <c r="H70" s="17">
        <v>1389265</v>
      </c>
      <c r="I70" s="17">
        <v>653384</v>
      </c>
      <c r="J70" s="17">
        <f>H70-I70</f>
        <v>735881</v>
      </c>
      <c r="K70" s="17">
        <v>566207</v>
      </c>
      <c r="L70" s="61">
        <f>J70-K70</f>
        <v>169674</v>
      </c>
      <c r="M70" s="50">
        <v>1996</v>
      </c>
      <c r="N70" s="27">
        <v>979275</v>
      </c>
      <c r="O70" s="17">
        <f>N70-P70</f>
        <v>683691</v>
      </c>
      <c r="P70" s="27">
        <v>295584</v>
      </c>
      <c r="Q70" s="33">
        <v>162675</v>
      </c>
      <c r="R70" s="17">
        <f>P70-Q70</f>
        <v>132909</v>
      </c>
      <c r="S70" s="20">
        <v>56.348136668257951</v>
      </c>
      <c r="T70" s="20">
        <v>100</v>
      </c>
      <c r="U70" s="20">
        <v>40.608867298450043</v>
      </c>
      <c r="V70" s="20">
        <v>35.639687341458227</v>
      </c>
      <c r="W70" s="63">
        <v>75.943622130417467</v>
      </c>
      <c r="X70" s="50">
        <v>1996</v>
      </c>
      <c r="Y70" s="20">
        <v>1958.9337276483491</v>
      </c>
      <c r="Z70" s="20">
        <v>519.13786140426066</v>
      </c>
      <c r="AA70" s="29">
        <v>1439.7958662440883</v>
      </c>
      <c r="AB70" s="20">
        <v>1262.2795815894269</v>
      </c>
      <c r="AC70" s="20">
        <v>177.51628465466146</v>
      </c>
      <c r="AD70" s="34">
        <v>125859.439</v>
      </c>
      <c r="AE70" s="31"/>
    </row>
    <row r="71" spans="2:31" ht="13.75" customHeight="1">
      <c r="B71" s="50">
        <v>1997</v>
      </c>
      <c r="C71" s="30">
        <v>2518074</v>
      </c>
      <c r="D71" s="17">
        <f>C71-E71</f>
        <v>618510</v>
      </c>
      <c r="E71" s="27">
        <v>1899564</v>
      </c>
      <c r="F71" s="18">
        <v>1665543</v>
      </c>
      <c r="G71" s="17">
        <f>E71-F71</f>
        <v>234021</v>
      </c>
      <c r="H71" s="17">
        <v>1378119</v>
      </c>
      <c r="I71" s="17">
        <v>618510</v>
      </c>
      <c r="J71" s="17">
        <f>H71-I71</f>
        <v>759609</v>
      </c>
      <c r="K71" s="17">
        <v>586648</v>
      </c>
      <c r="L71" s="61">
        <f>J71-K71</f>
        <v>172961</v>
      </c>
      <c r="M71" s="50">
        <v>1997</v>
      </c>
      <c r="N71" s="27">
        <v>957460</v>
      </c>
      <c r="O71" s="17">
        <f>N71-P71</f>
        <v>643887</v>
      </c>
      <c r="P71" s="27">
        <v>313573</v>
      </c>
      <c r="Q71" s="33">
        <v>175632</v>
      </c>
      <c r="R71" s="17">
        <f>P71-Q71</f>
        <v>137941</v>
      </c>
      <c r="S71" s="20">
        <v>54.729090566837989</v>
      </c>
      <c r="T71" s="20">
        <v>100</v>
      </c>
      <c r="U71" s="20">
        <v>39.988597383399558</v>
      </c>
      <c r="V71" s="20">
        <v>35.222627095187576</v>
      </c>
      <c r="W71" s="63">
        <v>73.908324466607695</v>
      </c>
      <c r="X71" s="50">
        <v>1997</v>
      </c>
      <c r="Y71" s="20">
        <v>1995.9913617808122</v>
      </c>
      <c r="Z71" s="20">
        <v>490.27177802362047</v>
      </c>
      <c r="AA71" s="29">
        <v>1505.7195837571917</v>
      </c>
      <c r="AB71" s="20">
        <v>1320.2191201189873</v>
      </c>
      <c r="AC71" s="20">
        <v>185.50046363820422</v>
      </c>
      <c r="AD71" s="34">
        <v>126156.558</v>
      </c>
      <c r="AE71" s="31"/>
    </row>
    <row r="72" spans="2:31" ht="13.75" customHeight="1">
      <c r="B72" s="50">
        <v>1998</v>
      </c>
      <c r="C72" s="30">
        <v>2690267</v>
      </c>
      <c r="D72" s="17">
        <f>C72-E72</f>
        <v>656721</v>
      </c>
      <c r="E72" s="27">
        <v>2033546</v>
      </c>
      <c r="F72" s="18">
        <v>1789049</v>
      </c>
      <c r="G72" s="17">
        <f>E72-F72</f>
        <v>244497</v>
      </c>
      <c r="H72" s="17">
        <v>1429003</v>
      </c>
      <c r="I72" s="17">
        <v>656721</v>
      </c>
      <c r="J72" s="17">
        <f>H72-I72</f>
        <v>772282</v>
      </c>
      <c r="K72" s="17">
        <v>597283</v>
      </c>
      <c r="L72" s="61">
        <f>J72-K72</f>
        <v>174999</v>
      </c>
      <c r="M72" s="50">
        <v>1998</v>
      </c>
      <c r="N72" s="27">
        <v>1006804</v>
      </c>
      <c r="O72" s="17">
        <f>N72-P72</f>
        <v>682541</v>
      </c>
      <c r="P72" s="27">
        <v>324263</v>
      </c>
      <c r="Q72" s="33">
        <v>181329</v>
      </c>
      <c r="R72" s="17">
        <f>P72-Q72</f>
        <v>142934</v>
      </c>
      <c r="S72" s="20">
        <v>53.117515845081556</v>
      </c>
      <c r="T72" s="20">
        <v>100</v>
      </c>
      <c r="U72" s="20">
        <v>37.977109935059246</v>
      </c>
      <c r="V72" s="20">
        <v>33.385502577067484</v>
      </c>
      <c r="W72" s="63">
        <v>71.575111351059519</v>
      </c>
      <c r="X72" s="50">
        <v>1998</v>
      </c>
      <c r="Y72" s="20">
        <v>2127.1664196169863</v>
      </c>
      <c r="Z72" s="20">
        <v>519.26253351704008</v>
      </c>
      <c r="AA72" s="29">
        <v>1607.903886099946</v>
      </c>
      <c r="AB72" s="20">
        <v>1414.5826253860116</v>
      </c>
      <c r="AC72" s="20">
        <v>193.32126071393444</v>
      </c>
      <c r="AD72" s="34">
        <v>126471.863</v>
      </c>
      <c r="AE72" s="31"/>
    </row>
    <row r="73" spans="2:31" ht="13.75" customHeight="1">
      <c r="B73" s="50">
        <v>1999</v>
      </c>
      <c r="C73" s="30">
        <v>2904051</v>
      </c>
      <c r="D73" s="17">
        <f>C73-E73</f>
        <v>738425</v>
      </c>
      <c r="E73" s="27">
        <v>2165626</v>
      </c>
      <c r="F73" s="18">
        <v>1910393</v>
      </c>
      <c r="G73" s="17">
        <f>E73-F73</f>
        <v>255233</v>
      </c>
      <c r="H73" s="17">
        <v>1469709</v>
      </c>
      <c r="I73" s="17">
        <v>738425</v>
      </c>
      <c r="J73" s="17">
        <f>H73-I73</f>
        <v>731284</v>
      </c>
      <c r="K73" s="17">
        <v>561148</v>
      </c>
      <c r="L73" s="61">
        <f>J73-K73</f>
        <v>170136</v>
      </c>
      <c r="M73" s="50">
        <v>1999</v>
      </c>
      <c r="N73" s="27">
        <v>1080107</v>
      </c>
      <c r="O73" s="17">
        <f>N73-P73</f>
        <v>764752</v>
      </c>
      <c r="P73" s="27">
        <v>315355</v>
      </c>
      <c r="Q73" s="35">
        <v>172147</v>
      </c>
      <c r="R73" s="17">
        <f>P73-Q73</f>
        <v>143208</v>
      </c>
      <c r="S73" s="20">
        <v>50.608925256477931</v>
      </c>
      <c r="T73" s="20">
        <v>100</v>
      </c>
      <c r="U73" s="20">
        <v>33.767788159174302</v>
      </c>
      <c r="V73" s="20">
        <v>29.373432586907512</v>
      </c>
      <c r="W73" s="63">
        <v>66.65909188858808</v>
      </c>
      <c r="X73" s="50">
        <v>1999</v>
      </c>
      <c r="Y73" s="20">
        <v>2292.6677273700261</v>
      </c>
      <c r="Z73" s="20">
        <v>582.96605899249414</v>
      </c>
      <c r="AA73" s="29">
        <v>1709.7016683775319</v>
      </c>
      <c r="AB73" s="20">
        <v>1508.202293173779</v>
      </c>
      <c r="AC73" s="20">
        <v>201.49937520375292</v>
      </c>
      <c r="AD73" s="34">
        <v>126666.894</v>
      </c>
      <c r="AE73" s="31"/>
    </row>
    <row r="74" spans="2:31" ht="13.75" customHeight="1">
      <c r="B74" s="50">
        <v>2000</v>
      </c>
      <c r="C74" s="36">
        <v>3256109</v>
      </c>
      <c r="D74" s="17">
        <f>C74-E74</f>
        <v>812639</v>
      </c>
      <c r="E74" s="33">
        <v>2443470</v>
      </c>
      <c r="F74" s="18">
        <v>2131164</v>
      </c>
      <c r="G74" s="17">
        <f>E74-F74</f>
        <v>312306</v>
      </c>
      <c r="H74" s="17">
        <v>1389410</v>
      </c>
      <c r="I74" s="17">
        <v>812639</v>
      </c>
      <c r="J74" s="17">
        <f>H74-I74</f>
        <v>576771</v>
      </c>
      <c r="K74" s="17">
        <v>407246</v>
      </c>
      <c r="L74" s="61">
        <f>J74-K74</f>
        <v>169525</v>
      </c>
      <c r="M74" s="50">
        <v>2000</v>
      </c>
      <c r="N74" s="33">
        <v>1160142</v>
      </c>
      <c r="O74" s="17">
        <f>N74-P74</f>
        <v>850493</v>
      </c>
      <c r="P74" s="33">
        <v>309649</v>
      </c>
      <c r="Q74" s="33">
        <v>162610</v>
      </c>
      <c r="R74" s="17">
        <f>P74-Q74</f>
        <v>147039</v>
      </c>
      <c r="S74" s="20">
        <v>42.670868819194936</v>
      </c>
      <c r="T74" s="20">
        <v>100</v>
      </c>
      <c r="U74" s="20">
        <v>23.604586919421969</v>
      </c>
      <c r="V74" s="20">
        <v>19.109087803660348</v>
      </c>
      <c r="W74" s="63">
        <v>54.281698078166926</v>
      </c>
      <c r="X74" s="50">
        <v>2000</v>
      </c>
      <c r="Y74" s="20">
        <v>2565.3633043036007</v>
      </c>
      <c r="Z74" s="20">
        <v>640.24707718506158</v>
      </c>
      <c r="AA74" s="37">
        <v>1925.116227118539</v>
      </c>
      <c r="AB74" s="20">
        <v>1679.0623167261533</v>
      </c>
      <c r="AC74" s="20">
        <v>246.0539103923856</v>
      </c>
      <c r="AD74" s="38">
        <v>126925.84299999999</v>
      </c>
      <c r="AE74" s="31"/>
    </row>
    <row r="75" spans="2:31" ht="13.75" customHeight="1">
      <c r="B75" s="32"/>
      <c r="C75" s="36"/>
      <c r="D75" s="17"/>
      <c r="E75" s="33"/>
      <c r="F75" s="18"/>
      <c r="G75" s="17"/>
      <c r="H75" s="17"/>
      <c r="I75" s="17"/>
      <c r="J75" s="17"/>
      <c r="K75" s="17"/>
      <c r="L75" s="61"/>
      <c r="M75" s="32"/>
      <c r="N75" s="33"/>
      <c r="O75" s="17"/>
      <c r="P75" s="33"/>
      <c r="Q75" s="33"/>
      <c r="R75" s="17"/>
      <c r="S75" s="20"/>
      <c r="T75" s="20"/>
      <c r="U75" s="20"/>
      <c r="V75" s="20"/>
      <c r="W75" s="63"/>
      <c r="X75" s="32"/>
      <c r="Y75" s="20"/>
      <c r="Z75" s="20"/>
      <c r="AA75" s="37"/>
      <c r="AB75" s="20"/>
      <c r="AC75" s="20"/>
      <c r="AD75" s="38"/>
      <c r="AE75" s="31"/>
    </row>
    <row r="76" spans="2:31" ht="13.75" customHeight="1">
      <c r="B76" s="50">
        <v>2001</v>
      </c>
      <c r="C76" s="36">
        <v>3581521</v>
      </c>
      <c r="D76" s="17">
        <f>C76-E76</f>
        <v>845909</v>
      </c>
      <c r="E76" s="33">
        <v>2735612</v>
      </c>
      <c r="F76" s="18">
        <v>2340511</v>
      </c>
      <c r="G76" s="17">
        <f>E76-F76</f>
        <v>395101</v>
      </c>
      <c r="H76" s="17">
        <v>1388024</v>
      </c>
      <c r="I76" s="17">
        <v>845909</v>
      </c>
      <c r="J76" s="17">
        <f>H76-I76</f>
        <v>542115</v>
      </c>
      <c r="K76" s="17">
        <v>367643</v>
      </c>
      <c r="L76" s="61">
        <f>J76-K76</f>
        <v>174472</v>
      </c>
      <c r="M76" s="50">
        <v>2001</v>
      </c>
      <c r="N76" s="33">
        <v>1195897</v>
      </c>
      <c r="O76" s="17">
        <f>N76-P76</f>
        <v>870605</v>
      </c>
      <c r="P76" s="33">
        <v>325292</v>
      </c>
      <c r="Q76" s="39">
        <v>168919</v>
      </c>
      <c r="R76" s="17">
        <f>P76-Q76</f>
        <v>156373</v>
      </c>
      <c r="S76" s="20">
        <v>38.755154583764828</v>
      </c>
      <c r="T76" s="20">
        <v>100</v>
      </c>
      <c r="U76" s="20">
        <v>19.816955036021188</v>
      </c>
      <c r="V76" s="20">
        <v>15.707809106643806</v>
      </c>
      <c r="W76" s="63">
        <v>44.158835335774903</v>
      </c>
      <c r="X76" s="50">
        <v>2001</v>
      </c>
      <c r="Y76" s="20">
        <v>2813.0948116255859</v>
      </c>
      <c r="Z76" s="20">
        <v>664.41665957211683</v>
      </c>
      <c r="AA76" s="37">
        <v>2148.6781520534687</v>
      </c>
      <c r="AB76" s="20">
        <v>1838.3472694010759</v>
      </c>
      <c r="AC76" s="20">
        <v>310.3308826523928</v>
      </c>
      <c r="AD76" s="38">
        <v>127316.04300000001</v>
      </c>
      <c r="AE76" s="31"/>
    </row>
    <row r="77" spans="2:31" ht="13.75" customHeight="1">
      <c r="B77" s="50">
        <v>2002</v>
      </c>
      <c r="C77" s="36">
        <v>3693928</v>
      </c>
      <c r="D77" s="17">
        <f>C77-E77</f>
        <v>839867</v>
      </c>
      <c r="E77" s="33">
        <v>2854061</v>
      </c>
      <c r="F77" s="18">
        <v>2377488</v>
      </c>
      <c r="G77" s="17">
        <f>E77-F77</f>
        <v>476573</v>
      </c>
      <c r="H77" s="17">
        <v>1432548</v>
      </c>
      <c r="I77" s="17">
        <v>839867</v>
      </c>
      <c r="J77" s="17">
        <f>H77-I77</f>
        <v>592681</v>
      </c>
      <c r="K77" s="17">
        <v>403872</v>
      </c>
      <c r="L77" s="61">
        <f>J77-K77</f>
        <v>188809</v>
      </c>
      <c r="M77" s="50">
        <v>2002</v>
      </c>
      <c r="N77" s="33">
        <v>1219564</v>
      </c>
      <c r="O77" s="17">
        <f>N77-P77</f>
        <v>871684</v>
      </c>
      <c r="P77" s="33">
        <v>347880</v>
      </c>
      <c r="Q77" s="39">
        <v>180725</v>
      </c>
      <c r="R77" s="17">
        <f>P77-Q77</f>
        <v>167155</v>
      </c>
      <c r="S77" s="20">
        <v>38.781156535806872</v>
      </c>
      <c r="T77" s="20">
        <v>100</v>
      </c>
      <c r="U77" s="20">
        <v>20.766234498842177</v>
      </c>
      <c r="V77" s="20">
        <v>16.987341261028448</v>
      </c>
      <c r="W77" s="63">
        <v>39.618064808539302</v>
      </c>
      <c r="X77" s="50">
        <v>2002</v>
      </c>
      <c r="Y77" s="20">
        <v>2897.5206129390558</v>
      </c>
      <c r="Z77" s="20">
        <v>658.79246824174322</v>
      </c>
      <c r="AA77" s="37">
        <v>2238.7281446973125</v>
      </c>
      <c r="AB77" s="20">
        <v>1864.9038332677978</v>
      </c>
      <c r="AC77" s="20">
        <v>373.82431142951481</v>
      </c>
      <c r="AD77" s="38">
        <v>127485.823</v>
      </c>
      <c r="AE77" s="31"/>
    </row>
    <row r="78" spans="2:31" ht="13.75" customHeight="1">
      <c r="B78" s="50">
        <v>2003</v>
      </c>
      <c r="C78" s="36">
        <v>3646253</v>
      </c>
      <c r="D78" s="17">
        <f>C78-E78</f>
        <v>855809</v>
      </c>
      <c r="E78" s="33">
        <v>2790444</v>
      </c>
      <c r="F78" s="17">
        <v>2235844</v>
      </c>
      <c r="G78" s="17">
        <f>E78-F78</f>
        <v>554600</v>
      </c>
      <c r="H78" s="17">
        <v>1504436</v>
      </c>
      <c r="I78" s="17">
        <v>855809</v>
      </c>
      <c r="J78" s="17">
        <f>H78-I78</f>
        <v>648627</v>
      </c>
      <c r="K78" s="17">
        <v>433918</v>
      </c>
      <c r="L78" s="61">
        <f>J78-K78</f>
        <v>214709</v>
      </c>
      <c r="M78" s="50">
        <v>2003</v>
      </c>
      <c r="N78" s="33">
        <v>1269785</v>
      </c>
      <c r="O78" s="17">
        <f>N78-P78</f>
        <v>889875</v>
      </c>
      <c r="P78" s="33">
        <v>379910</v>
      </c>
      <c r="Q78" s="39">
        <v>191403</v>
      </c>
      <c r="R78" s="17">
        <f>P78-Q78</f>
        <v>188507</v>
      </c>
      <c r="S78" s="20">
        <v>41.259780931273831</v>
      </c>
      <c r="T78" s="20">
        <v>100</v>
      </c>
      <c r="U78" s="20">
        <v>23.2445804323613</v>
      </c>
      <c r="V78" s="20">
        <v>19.407346845307632</v>
      </c>
      <c r="W78" s="63">
        <v>38.714208438514248</v>
      </c>
      <c r="X78" s="50">
        <v>2003</v>
      </c>
      <c r="Y78" s="20">
        <v>2855.4552996920916</v>
      </c>
      <c r="Z78" s="20">
        <v>670.20153142806862</v>
      </c>
      <c r="AA78" s="37">
        <v>2185.2537682640232</v>
      </c>
      <c r="AB78" s="20">
        <v>1750.9351652462858</v>
      </c>
      <c r="AC78" s="20">
        <v>434.31860301773742</v>
      </c>
      <c r="AD78" s="36">
        <v>127694.277</v>
      </c>
      <c r="AE78" s="31"/>
    </row>
    <row r="79" spans="2:31" ht="13.75" customHeight="1">
      <c r="B79" s="50">
        <v>2004</v>
      </c>
      <c r="C79" s="40">
        <v>3427606</v>
      </c>
      <c r="D79" s="17">
        <f>C79-E79</f>
        <v>864569</v>
      </c>
      <c r="E79" s="35">
        <v>2563037</v>
      </c>
      <c r="F79" s="18">
        <v>1981574</v>
      </c>
      <c r="G79" s="17">
        <f t="shared" ref="G79:G83" si="0">E79-F79</f>
        <v>581463</v>
      </c>
      <c r="H79" s="17">
        <v>1532459</v>
      </c>
      <c r="I79" s="17">
        <v>864569</v>
      </c>
      <c r="J79" s="17">
        <f>H79-I79</f>
        <v>667890</v>
      </c>
      <c r="K79" s="17">
        <v>447950</v>
      </c>
      <c r="L79" s="61">
        <f t="shared" ref="L79:L83" si="1">J79-K79</f>
        <v>219940</v>
      </c>
      <c r="M79" s="50">
        <v>2004</v>
      </c>
      <c r="N79" s="35">
        <v>1289416</v>
      </c>
      <c r="O79" s="17">
        <f>N79-P79</f>
        <v>900119</v>
      </c>
      <c r="P79" s="35">
        <v>389297</v>
      </c>
      <c r="Q79" s="39">
        <v>195151</v>
      </c>
      <c r="R79" s="17">
        <f t="shared" ref="R79:R88" si="2">P79-Q79</f>
        <v>194146</v>
      </c>
      <c r="S79" s="20">
        <v>44.709310229938914</v>
      </c>
      <c r="T79" s="20">
        <v>100</v>
      </c>
      <c r="U79" s="20">
        <v>26.058539147113365</v>
      </c>
      <c r="V79" s="20">
        <v>22.605766930732845</v>
      </c>
      <c r="W79" s="63">
        <v>37.825278650576216</v>
      </c>
      <c r="X79" s="50">
        <v>2004</v>
      </c>
      <c r="Y79" s="20">
        <v>2682.2809220607032</v>
      </c>
      <c r="Z79" s="20">
        <v>676.57045019325449</v>
      </c>
      <c r="AA79" s="41">
        <v>2005.7104718674489</v>
      </c>
      <c r="AB79" s="20">
        <v>1550.6852700839931</v>
      </c>
      <c r="AC79" s="20">
        <v>455.02520178345549</v>
      </c>
      <c r="AD79" s="42">
        <v>127786.988</v>
      </c>
      <c r="AE79" s="31"/>
    </row>
    <row r="80" spans="2:31" ht="13.75" customHeight="1">
      <c r="B80" s="50">
        <v>2005</v>
      </c>
      <c r="C80" s="43">
        <v>3125216</v>
      </c>
      <c r="D80" s="17">
        <f>C80-E80</f>
        <v>855644</v>
      </c>
      <c r="E80" s="43">
        <v>2269572</v>
      </c>
      <c r="F80" s="18">
        <v>1725072</v>
      </c>
      <c r="G80" s="17">
        <f t="shared" si="0"/>
        <v>544500</v>
      </c>
      <c r="H80" s="17">
        <f>649503+855923</f>
        <v>1505426</v>
      </c>
      <c r="I80" s="17">
        <f>5463+847611+58+2512</f>
        <v>855644</v>
      </c>
      <c r="J80" s="17">
        <f>H80-I80</f>
        <v>649782</v>
      </c>
      <c r="K80" s="17">
        <v>429038</v>
      </c>
      <c r="L80" s="61">
        <f t="shared" si="1"/>
        <v>220744</v>
      </c>
      <c r="M80" s="50">
        <v>2005</v>
      </c>
      <c r="N80" s="43">
        <f>386955+891524</f>
        <v>1278479</v>
      </c>
      <c r="O80" s="17">
        <f>N80-P80</f>
        <v>891245</v>
      </c>
      <c r="P80" s="43">
        <f>386955+52+227</f>
        <v>387234</v>
      </c>
      <c r="Q80" s="39">
        <v>194119</v>
      </c>
      <c r="R80" s="17">
        <f t="shared" si="2"/>
        <v>193115</v>
      </c>
      <c r="S80" s="20">
        <v>48.170302468693365</v>
      </c>
      <c r="T80" s="20">
        <v>100</v>
      </c>
      <c r="U80" s="20">
        <v>28.630155817925139</v>
      </c>
      <c r="V80" s="20">
        <v>24.870730033297161</v>
      </c>
      <c r="W80" s="63">
        <v>40.540679522497705</v>
      </c>
      <c r="X80" s="50">
        <v>2005</v>
      </c>
      <c r="Y80" s="20">
        <v>2446.0085050720918</v>
      </c>
      <c r="Z80" s="20">
        <v>669.68571174405383</v>
      </c>
      <c r="AA80" s="20">
        <v>1776.322793328038</v>
      </c>
      <c r="AB80" s="20">
        <v>1350.1597277953663</v>
      </c>
      <c r="AC80" s="20">
        <v>426.16306553267168</v>
      </c>
      <c r="AD80" s="42">
        <v>127767.99400000001</v>
      </c>
      <c r="AE80" s="31"/>
    </row>
    <row r="81" spans="2:31" ht="13.75" customHeight="1">
      <c r="B81" s="32"/>
      <c r="C81" s="43"/>
      <c r="D81" s="17"/>
      <c r="E81" s="43"/>
      <c r="F81" s="18"/>
      <c r="G81" s="17"/>
      <c r="H81" s="17"/>
      <c r="I81" s="17"/>
      <c r="J81" s="17"/>
      <c r="K81" s="17"/>
      <c r="L81" s="61"/>
      <c r="M81" s="32"/>
      <c r="N81" s="43"/>
      <c r="O81" s="17"/>
      <c r="P81" s="43"/>
      <c r="Q81" s="39"/>
      <c r="R81" s="17"/>
      <c r="S81" s="20"/>
      <c r="T81" s="20"/>
      <c r="U81" s="20"/>
      <c r="V81" s="20"/>
      <c r="W81" s="63"/>
      <c r="X81" s="32"/>
      <c r="Y81" s="20"/>
      <c r="Z81" s="20"/>
      <c r="AA81" s="20"/>
      <c r="AB81" s="20"/>
      <c r="AC81" s="20"/>
      <c r="AD81" s="42"/>
      <c r="AE81" s="31"/>
    </row>
    <row r="82" spans="2:31" ht="13.75" customHeight="1">
      <c r="B82" s="50">
        <v>2006</v>
      </c>
      <c r="C82" s="43">
        <v>2877027</v>
      </c>
      <c r="D82" s="17">
        <v>825798</v>
      </c>
      <c r="E82" s="43">
        <v>2051229</v>
      </c>
      <c r="F82" s="18">
        <v>1534528</v>
      </c>
      <c r="G82" s="17">
        <f t="shared" si="0"/>
        <v>516701</v>
      </c>
      <c r="H82" s="17">
        <f>640657+826177</f>
        <v>1466834</v>
      </c>
      <c r="I82" s="17">
        <v>825798</v>
      </c>
      <c r="J82" s="17">
        <f>H82-I82</f>
        <v>641036</v>
      </c>
      <c r="K82" s="17">
        <v>416281</v>
      </c>
      <c r="L82" s="61">
        <f t="shared" si="1"/>
        <v>224755</v>
      </c>
      <c r="M82" s="50">
        <v>2006</v>
      </c>
      <c r="N82" s="43">
        <v>1241358</v>
      </c>
      <c r="O82" s="17">
        <v>856728</v>
      </c>
      <c r="P82" s="43">
        <v>384630</v>
      </c>
      <c r="Q82" s="39">
        <v>187654</v>
      </c>
      <c r="R82" s="17">
        <f t="shared" si="2"/>
        <v>196976</v>
      </c>
      <c r="S82" s="20">
        <v>50.98436684813872</v>
      </c>
      <c r="T82" s="20">
        <v>100</v>
      </c>
      <c r="U82" s="20">
        <v>31.251313237088596</v>
      </c>
      <c r="V82" s="20">
        <v>27.127624911373399</v>
      </c>
      <c r="W82" s="63">
        <v>43.498077224545725</v>
      </c>
      <c r="X82" s="50">
        <v>2006</v>
      </c>
      <c r="Y82" s="20">
        <v>2249.4256571210835</v>
      </c>
      <c r="Z82" s="20">
        <v>645.65650888895959</v>
      </c>
      <c r="AA82" s="20">
        <v>1603.7691482321241</v>
      </c>
      <c r="AB82" s="20">
        <v>1199.7825028304226</v>
      </c>
      <c r="AC82" s="20">
        <v>403.98664540170148</v>
      </c>
      <c r="AD82" s="44">
        <v>127900.515</v>
      </c>
      <c r="AE82" s="31"/>
    </row>
    <row r="83" spans="2:31" ht="13.75" customHeight="1">
      <c r="B83" s="50">
        <v>2007</v>
      </c>
      <c r="C83" s="43">
        <v>2690883</v>
      </c>
      <c r="D83" s="17">
        <v>781613</v>
      </c>
      <c r="E83" s="43">
        <v>1909270</v>
      </c>
      <c r="F83" s="18">
        <v>1429956</v>
      </c>
      <c r="G83" s="17">
        <f t="shared" si="0"/>
        <v>479314</v>
      </c>
      <c r="H83" s="17">
        <f>605358+4725+772924+28+3936+55+379</f>
        <v>1387405</v>
      </c>
      <c r="I83" s="17">
        <v>781613</v>
      </c>
      <c r="J83" s="17">
        <f>605358+434</f>
        <v>605792</v>
      </c>
      <c r="K83" s="17">
        <v>395243</v>
      </c>
      <c r="L83" s="61">
        <f t="shared" si="1"/>
        <v>210549</v>
      </c>
      <c r="M83" s="50">
        <v>2007</v>
      </c>
      <c r="N83" s="43">
        <f>365577+4918+809190+28+4198+54+371</f>
        <v>1184336</v>
      </c>
      <c r="O83" s="17">
        <v>818334</v>
      </c>
      <c r="P83" s="43">
        <f>365577+425</f>
        <v>366002</v>
      </c>
      <c r="Q83" s="39">
        <v>180446</v>
      </c>
      <c r="R83" s="17">
        <f t="shared" si="2"/>
        <v>185556</v>
      </c>
      <c r="S83" s="20">
        <v>51.559469512423981</v>
      </c>
      <c r="T83" s="20">
        <v>100</v>
      </c>
      <c r="U83" s="20">
        <v>31.728985423748345</v>
      </c>
      <c r="V83" s="20">
        <v>27.640221097712097</v>
      </c>
      <c r="W83" s="63">
        <v>43.927154224579297</v>
      </c>
      <c r="X83" s="50">
        <v>2007</v>
      </c>
      <c r="Y83" s="20">
        <v>2101.7147152740449</v>
      </c>
      <c r="Z83" s="20">
        <v>610.47899286200561</v>
      </c>
      <c r="AA83" s="20">
        <v>1491.2357224120394</v>
      </c>
      <c r="AB83" s="20">
        <v>1116.867425077349</v>
      </c>
      <c r="AC83" s="20">
        <v>374.3682973346904</v>
      </c>
      <c r="AD83" s="44">
        <v>128032.743</v>
      </c>
      <c r="AE83" s="31"/>
    </row>
    <row r="84" spans="2:31" ht="13.75" customHeight="1">
      <c r="B84" s="50">
        <v>2008</v>
      </c>
      <c r="C84" s="43">
        <v>2542161</v>
      </c>
      <c r="D84" s="17">
        <v>714977</v>
      </c>
      <c r="E84" s="43">
        <v>1827184</v>
      </c>
      <c r="F84" s="18">
        <v>1379892</v>
      </c>
      <c r="G84" s="17">
        <v>447292</v>
      </c>
      <c r="H84" s="17">
        <v>1288720</v>
      </c>
      <c r="I84" s="17">
        <v>714977</v>
      </c>
      <c r="J84" s="17">
        <v>573743</v>
      </c>
      <c r="K84" s="17">
        <v>379839</v>
      </c>
      <c r="L84" s="61">
        <v>193904</v>
      </c>
      <c r="M84" s="50">
        <v>2008</v>
      </c>
      <c r="N84" s="43">
        <f>339752+742203</f>
        <v>1081955</v>
      </c>
      <c r="O84" s="17">
        <v>741855</v>
      </c>
      <c r="P84" s="43">
        <f>339752+348</f>
        <v>340100</v>
      </c>
      <c r="Q84" s="39">
        <v>174738</v>
      </c>
      <c r="R84" s="17">
        <f t="shared" si="2"/>
        <v>165362</v>
      </c>
      <c r="S84" s="20">
        <v>50.693878161139281</v>
      </c>
      <c r="T84" s="20">
        <v>100</v>
      </c>
      <c r="U84" s="20">
        <v>31.40039536248128</v>
      </c>
      <c r="V84" s="20">
        <v>27.526719482394274</v>
      </c>
      <c r="W84" s="63">
        <v>43.350652370263717</v>
      </c>
      <c r="X84" s="50">
        <v>2008</v>
      </c>
      <c r="Y84" s="20">
        <v>1984.761401817995</v>
      </c>
      <c r="Z84" s="20">
        <v>558.20963062041494</v>
      </c>
      <c r="AA84" s="20">
        <v>1426.5517711975799</v>
      </c>
      <c r="AB84" s="20">
        <v>1077.3339612547895</v>
      </c>
      <c r="AC84" s="20">
        <v>349.21780994279067</v>
      </c>
      <c r="AD84" s="44">
        <v>128083.96</v>
      </c>
      <c r="AE84" s="31"/>
    </row>
    <row r="85" spans="2:31" ht="13.75" customHeight="1">
      <c r="B85" s="50">
        <v>2009</v>
      </c>
      <c r="C85" s="43">
        <v>2410659</v>
      </c>
      <c r="D85" s="17">
        <v>696333</v>
      </c>
      <c r="E85" s="43">
        <v>1714326</v>
      </c>
      <c r="F85" s="18">
        <v>1308427</v>
      </c>
      <c r="G85" s="17">
        <v>405899</v>
      </c>
      <c r="H85" s="17">
        <v>1241357</v>
      </c>
      <c r="I85" s="17">
        <v>696333</v>
      </c>
      <c r="J85" s="17">
        <v>545024</v>
      </c>
      <c r="K85" s="17">
        <v>361969</v>
      </c>
      <c r="L85" s="61">
        <v>183055</v>
      </c>
      <c r="M85" s="50">
        <v>2009</v>
      </c>
      <c r="N85" s="43">
        <f>332888+317+718633</f>
        <v>1051838</v>
      </c>
      <c r="O85" s="17">
        <v>718633</v>
      </c>
      <c r="P85" s="43">
        <f>N85-O85</f>
        <v>333205</v>
      </c>
      <c r="Q85" s="39">
        <v>175823</v>
      </c>
      <c r="R85" s="17">
        <f t="shared" si="2"/>
        <v>157382</v>
      </c>
      <c r="S85" s="20">
        <v>51.494508348132193</v>
      </c>
      <c r="T85" s="20">
        <v>100</v>
      </c>
      <c r="U85" s="20">
        <v>31.792319547157312</v>
      </c>
      <c r="V85" s="20">
        <v>27.664439819722457</v>
      </c>
      <c r="W85" s="63">
        <v>45.098657547813623</v>
      </c>
      <c r="X85" s="50">
        <v>2009</v>
      </c>
      <c r="Y85" s="20">
        <v>1882.8637768042015</v>
      </c>
      <c r="Z85" s="20">
        <v>543.87625221709095</v>
      </c>
      <c r="AA85" s="20">
        <v>1338.9875245871106</v>
      </c>
      <c r="AB85" s="20">
        <v>1021.9569847467399</v>
      </c>
      <c r="AC85" s="20">
        <v>317.03053984037086</v>
      </c>
      <c r="AD85" s="44">
        <v>128031.514</v>
      </c>
      <c r="AE85" s="31"/>
    </row>
    <row r="86" spans="2:31" ht="13.75" customHeight="1">
      <c r="B86" s="50">
        <v>2010</v>
      </c>
      <c r="C86" s="43">
        <v>2289658</v>
      </c>
      <c r="D86" s="17">
        <v>685120</v>
      </c>
      <c r="E86" s="43">
        <v>1604538</v>
      </c>
      <c r="F86" s="18">
        <v>1229181</v>
      </c>
      <c r="G86" s="17">
        <v>375357</v>
      </c>
      <c r="H86" s="17">
        <v>1182809</v>
      </c>
      <c r="I86" s="17">
        <v>685120</v>
      </c>
      <c r="J86" s="17">
        <v>497689</v>
      </c>
      <c r="K86" s="17">
        <v>327786</v>
      </c>
      <c r="L86" s="61">
        <v>169903</v>
      </c>
      <c r="M86" s="50">
        <v>2010</v>
      </c>
      <c r="N86" s="43">
        <f>322620+706497</f>
        <v>1029117</v>
      </c>
      <c r="O86" s="17">
        <v>706161</v>
      </c>
      <c r="P86" s="43">
        <f>N86-O86</f>
        <v>322956</v>
      </c>
      <c r="Q86" s="39">
        <v>175214</v>
      </c>
      <c r="R86" s="17">
        <f t="shared" si="2"/>
        <v>147742</v>
      </c>
      <c r="S86" s="20">
        <v>51.658763011768571</v>
      </c>
      <c r="T86" s="20">
        <v>100</v>
      </c>
      <c r="U86" s="20">
        <v>31.017588863585654</v>
      </c>
      <c r="V86" s="20">
        <v>26.667024628594159</v>
      </c>
      <c r="W86" s="63">
        <v>45.264374981684099</v>
      </c>
      <c r="X86" s="50">
        <v>2010</v>
      </c>
      <c r="Y86" s="20">
        <v>1787.9941793580115</v>
      </c>
      <c r="Z86" s="20">
        <v>535.01028195554136</v>
      </c>
      <c r="AA86" s="20">
        <v>1252.9838974024701</v>
      </c>
      <c r="AB86" s="20">
        <v>959.86757558441479</v>
      </c>
      <c r="AC86" s="20">
        <v>293.11632181805544</v>
      </c>
      <c r="AD86" s="44">
        <v>128057.352</v>
      </c>
      <c r="AE86" s="31"/>
    </row>
    <row r="87" spans="2:31" ht="13.75" customHeight="1">
      <c r="B87" s="32"/>
      <c r="C87" s="43"/>
      <c r="D87" s="17"/>
      <c r="E87" s="43"/>
      <c r="F87" s="18"/>
      <c r="G87" s="17"/>
      <c r="H87" s="17"/>
      <c r="I87" s="17"/>
      <c r="J87" s="17"/>
      <c r="K87" s="17"/>
      <c r="L87" s="61"/>
      <c r="M87" s="32"/>
      <c r="N87" s="43"/>
      <c r="O87" s="17"/>
      <c r="P87" s="43"/>
      <c r="Q87" s="39"/>
      <c r="R87" s="17"/>
      <c r="S87" s="20"/>
      <c r="T87" s="20"/>
      <c r="U87" s="20"/>
      <c r="V87" s="20"/>
      <c r="W87" s="63"/>
      <c r="X87" s="32"/>
      <c r="Y87" s="20"/>
      <c r="Z87" s="20"/>
      <c r="AA87" s="20"/>
      <c r="AB87" s="20"/>
      <c r="AC87" s="20"/>
      <c r="AD87" s="44"/>
      <c r="AE87" s="31"/>
    </row>
    <row r="88" spans="2:31" ht="13.75" customHeight="1">
      <c r="B88" s="50">
        <v>2011</v>
      </c>
      <c r="C88" s="43">
        <v>2161762</v>
      </c>
      <c r="D88" s="43">
        <v>658627</v>
      </c>
      <c r="E88" s="43">
        <v>1503135</v>
      </c>
      <c r="F88" s="18">
        <v>1152289</v>
      </c>
      <c r="G88" s="17">
        <v>350846</v>
      </c>
      <c r="H88" s="17">
        <v>1121495</v>
      </c>
      <c r="I88" s="17">
        <v>658627</v>
      </c>
      <c r="J88" s="17">
        <v>462868</v>
      </c>
      <c r="K88" s="17">
        <v>305922</v>
      </c>
      <c r="L88" s="61">
        <v>156946</v>
      </c>
      <c r="M88" s="50">
        <v>2011</v>
      </c>
      <c r="N88" s="43">
        <f>305631+680437</f>
        <v>986068</v>
      </c>
      <c r="O88" s="17">
        <v>680117</v>
      </c>
      <c r="P88" s="43">
        <f>305631+320</f>
        <v>305951</v>
      </c>
      <c r="Q88" s="45">
        <v>168514</v>
      </c>
      <c r="R88" s="17">
        <f t="shared" si="2"/>
        <v>137437</v>
      </c>
      <c r="S88" s="20">
        <v>51.878745208769516</v>
      </c>
      <c r="T88" s="20">
        <v>100</v>
      </c>
      <c r="U88" s="20">
        <v>30.793508234456652</v>
      </c>
      <c r="V88" s="20">
        <v>26.549068853386608</v>
      </c>
      <c r="W88" s="63">
        <v>44.73358681586793</v>
      </c>
      <c r="X88" s="50">
        <v>2011</v>
      </c>
      <c r="Y88" s="20">
        <v>1691.5367154270987</v>
      </c>
      <c r="Z88" s="20">
        <v>515.3628161988247</v>
      </c>
      <c r="AA88" s="20">
        <v>1176.173899228274</v>
      </c>
      <c r="AB88" s="20">
        <v>901.64372871887656</v>
      </c>
      <c r="AC88" s="20">
        <v>274.53017050939735</v>
      </c>
      <c r="AD88" s="44">
        <v>127798.704</v>
      </c>
    </row>
    <row r="89" spans="2:31" ht="13.75" customHeight="1">
      <c r="B89" s="50">
        <v>2012</v>
      </c>
      <c r="C89" s="43">
        <v>2036496</v>
      </c>
      <c r="D89" s="43">
        <v>632857</v>
      </c>
      <c r="E89" s="43">
        <v>1403639</v>
      </c>
      <c r="F89" s="18">
        <v>1059260</v>
      </c>
      <c r="G89" s="17">
        <v>344379</v>
      </c>
      <c r="H89" s="17">
        <v>1070836</v>
      </c>
      <c r="I89" s="17">
        <v>632857</v>
      </c>
      <c r="J89" s="17">
        <v>437979</v>
      </c>
      <c r="K89" s="17">
        <v>286636</v>
      </c>
      <c r="L89" s="61">
        <v>151343</v>
      </c>
      <c r="M89" s="50">
        <v>2012</v>
      </c>
      <c r="N89" s="43">
        <v>939826</v>
      </c>
      <c r="O89" s="17">
        <v>652440</v>
      </c>
      <c r="P89" s="43">
        <v>287386</v>
      </c>
      <c r="Q89" s="45">
        <v>153864</v>
      </c>
      <c r="R89" s="17">
        <v>133522</v>
      </c>
      <c r="S89" s="20">
        <v>52.582278580463701</v>
      </c>
      <c r="T89" s="20">
        <v>100</v>
      </c>
      <c r="U89" s="20">
        <v>31.203108491570834</v>
      </c>
      <c r="V89" s="20">
        <v>27.060023034948927</v>
      </c>
      <c r="W89" s="63">
        <v>43.946640184215646</v>
      </c>
      <c r="X89" s="50">
        <v>2012</v>
      </c>
      <c r="Y89" s="20">
        <v>1597.0622090791373</v>
      </c>
      <c r="Z89" s="20">
        <v>496.30004313218052</v>
      </c>
      <c r="AA89" s="20">
        <v>1100.7626835945816</v>
      </c>
      <c r="AB89" s="20">
        <v>830.69356168102809</v>
      </c>
      <c r="AC89" s="20">
        <v>270.0691219135536</v>
      </c>
      <c r="AD89" s="44">
        <v>127515.133</v>
      </c>
    </row>
    <row r="90" spans="2:31" ht="13.75" customHeight="1">
      <c r="B90" s="50">
        <v>2013</v>
      </c>
      <c r="C90" s="43">
        <v>1917929</v>
      </c>
      <c r="D90" s="43">
        <v>603446</v>
      </c>
      <c r="E90" s="43">
        <v>1314483</v>
      </c>
      <c r="F90" s="18">
        <v>981233</v>
      </c>
      <c r="G90" s="17">
        <v>333250</v>
      </c>
      <c r="H90" s="17">
        <v>997910</v>
      </c>
      <c r="I90" s="17">
        <v>603446</v>
      </c>
      <c r="J90" s="17">
        <v>394464</v>
      </c>
      <c r="K90" s="17">
        <v>254822</v>
      </c>
      <c r="L90" s="61">
        <v>139642</v>
      </c>
      <c r="M90" s="50">
        <v>2013</v>
      </c>
      <c r="N90" s="43">
        <v>884540</v>
      </c>
      <c r="O90" s="17">
        <v>621717</v>
      </c>
      <c r="P90" s="43">
        <v>262823</v>
      </c>
      <c r="Q90" s="45">
        <v>138947</v>
      </c>
      <c r="R90" s="17">
        <v>123876</v>
      </c>
      <c r="S90" s="20">
        <v>52.030601758459248</v>
      </c>
      <c r="T90" s="20">
        <v>100</v>
      </c>
      <c r="U90" s="20">
        <v>30.009060596447423</v>
      </c>
      <c r="V90" s="20">
        <v>25.969570937789495</v>
      </c>
      <c r="W90" s="63">
        <v>41.90307576894223</v>
      </c>
      <c r="X90" s="50">
        <v>2013</v>
      </c>
      <c r="Y90" s="20">
        <v>1506.6487540079872</v>
      </c>
      <c r="Z90" s="20">
        <v>474.0431809577434</v>
      </c>
      <c r="AA90" s="20">
        <v>1032.6055730502437</v>
      </c>
      <c r="AB90" s="20">
        <v>770.81762507450446</v>
      </c>
      <c r="AC90" s="20">
        <v>261.78794797573931</v>
      </c>
      <c r="AD90" s="53">
        <v>127297.686</v>
      </c>
    </row>
    <row r="91" spans="2:31" ht="13.75" customHeight="1">
      <c r="B91" s="54">
        <v>2014</v>
      </c>
      <c r="C91" s="55">
        <v>1762912</v>
      </c>
      <c r="D91" s="55">
        <v>550258</v>
      </c>
      <c r="E91" s="55">
        <v>1212654</v>
      </c>
      <c r="F91" s="56">
        <v>897259</v>
      </c>
      <c r="G91" s="57">
        <v>315395</v>
      </c>
      <c r="H91" s="57">
        <v>921317</v>
      </c>
      <c r="I91" s="57">
        <v>550258</v>
      </c>
      <c r="J91" s="57">
        <v>371059</v>
      </c>
      <c r="K91" s="57">
        <v>235519</v>
      </c>
      <c r="L91" s="62">
        <v>135540</v>
      </c>
      <c r="M91" s="54">
        <v>2014</v>
      </c>
      <c r="N91" s="55">
        <v>819136</v>
      </c>
      <c r="O91" s="57">
        <v>567531</v>
      </c>
      <c r="P91" s="55">
        <v>251605</v>
      </c>
      <c r="Q91" s="58">
        <v>131490</v>
      </c>
      <c r="R91" s="57">
        <v>120115</v>
      </c>
      <c r="S91" s="59">
        <v>52.261088471801202</v>
      </c>
      <c r="T91" s="59">
        <v>100</v>
      </c>
      <c r="U91" s="59">
        <v>30.598917745704874</v>
      </c>
      <c r="V91" s="59">
        <v>26.248719711922647</v>
      </c>
      <c r="W91" s="64">
        <v>42.974682540940719</v>
      </c>
      <c r="X91" s="54">
        <v>2014</v>
      </c>
      <c r="Y91" s="59">
        <v>1387.2150569779224</v>
      </c>
      <c r="Z91" s="59">
        <v>432.99165404884513</v>
      </c>
      <c r="AA91" s="59">
        <v>954.22340292907734</v>
      </c>
      <c r="AB91" s="59">
        <v>706.04272635784071</v>
      </c>
      <c r="AC91" s="59">
        <v>248.1806765712366</v>
      </c>
      <c r="AD91" s="60">
        <v>127083</v>
      </c>
    </row>
    <row r="92" spans="2:31" ht="13.75" customHeight="1">
      <c r="B92" s="46" t="s">
        <v>2</v>
      </c>
      <c r="C92" s="47" t="s">
        <v>20</v>
      </c>
      <c r="D92" s="47"/>
      <c r="E92" s="47"/>
      <c r="F92" s="4"/>
      <c r="G92" s="47"/>
      <c r="H92" s="47"/>
      <c r="I92" s="47"/>
      <c r="J92" s="47"/>
      <c r="K92" s="47"/>
      <c r="L92" s="47"/>
      <c r="M92" s="46"/>
      <c r="N92" s="47"/>
      <c r="O92" s="47"/>
      <c r="P92" s="47"/>
      <c r="Q92" s="4"/>
      <c r="R92" s="47"/>
      <c r="S92" s="47"/>
      <c r="T92" s="47"/>
      <c r="U92" s="47"/>
      <c r="V92" s="47"/>
      <c r="W92" s="47"/>
      <c r="X92" s="46"/>
      <c r="Y92" s="47"/>
      <c r="Z92" s="47"/>
      <c r="AA92" s="48"/>
      <c r="AB92" s="47"/>
      <c r="AC92" s="47"/>
      <c r="AD92" s="49"/>
      <c r="AE92" s="49"/>
    </row>
    <row r="93" spans="2:31" ht="13.75" customHeight="1">
      <c r="B93" s="52"/>
      <c r="C93" s="46" t="s">
        <v>19</v>
      </c>
      <c r="D93" s="47"/>
      <c r="E93" s="47"/>
      <c r="G93" s="47"/>
      <c r="H93" s="47"/>
      <c r="I93" s="47"/>
      <c r="J93" s="47"/>
      <c r="K93" s="47"/>
      <c r="L93" s="47"/>
      <c r="M93" s="52"/>
      <c r="N93" s="47"/>
      <c r="O93" s="47"/>
      <c r="P93" s="47"/>
      <c r="R93" s="47"/>
      <c r="S93" s="47"/>
      <c r="T93" s="47"/>
      <c r="U93" s="47"/>
      <c r="V93" s="47"/>
      <c r="W93" s="47"/>
      <c r="X93" s="52"/>
      <c r="Y93" s="47"/>
      <c r="Z93" s="47"/>
      <c r="AA93" s="47"/>
      <c r="AB93" s="47"/>
      <c r="AC93" s="47"/>
      <c r="AD93" s="49"/>
      <c r="AE93" s="49"/>
    </row>
    <row r="94" spans="2:31" ht="13.75" customHeight="1">
      <c r="B94" s="46" t="s">
        <v>9</v>
      </c>
      <c r="C94" s="47" t="s">
        <v>1</v>
      </c>
      <c r="D94" s="47"/>
      <c r="E94" s="47"/>
      <c r="G94" s="47"/>
      <c r="H94" s="47"/>
      <c r="I94" s="47"/>
      <c r="J94" s="47"/>
      <c r="K94" s="47"/>
      <c r="L94" s="47"/>
      <c r="M94" s="46"/>
      <c r="N94" s="47"/>
      <c r="O94" s="47"/>
      <c r="P94" s="47"/>
      <c r="R94" s="47"/>
      <c r="S94" s="47"/>
      <c r="T94" s="47"/>
      <c r="U94" s="47"/>
      <c r="V94" s="47"/>
      <c r="W94" s="47"/>
      <c r="X94" s="46"/>
      <c r="Y94" s="47"/>
      <c r="Z94" s="47"/>
      <c r="AA94" s="47"/>
      <c r="AB94" s="47"/>
      <c r="AC94" s="47"/>
      <c r="AD94" s="49"/>
      <c r="AE94" s="49"/>
    </row>
  </sheetData>
  <mergeCells count="34">
    <mergeCell ref="E6:E9"/>
    <mergeCell ref="F6:F9"/>
    <mergeCell ref="H6:H9"/>
    <mergeCell ref="J6:J9"/>
    <mergeCell ref="K6:K9"/>
    <mergeCell ref="S6:S9"/>
    <mergeCell ref="U6:U9"/>
    <mergeCell ref="AD5:AD9"/>
    <mergeCell ref="N6:N9"/>
    <mergeCell ref="P6:P9"/>
    <mergeCell ref="Q6:Q9"/>
    <mergeCell ref="AC6:AC9"/>
    <mergeCell ref="Y5:AC5"/>
    <mergeCell ref="Z6:Z9"/>
    <mergeCell ref="V6:V9"/>
    <mergeCell ref="Y6:Y9"/>
    <mergeCell ref="AA6:AA9"/>
    <mergeCell ref="AB6:AB9"/>
    <mergeCell ref="M5:M9"/>
    <mergeCell ref="X5:X9"/>
    <mergeCell ref="B5:B9"/>
    <mergeCell ref="S5:W5"/>
    <mergeCell ref="R6:R9"/>
    <mergeCell ref="W6:W9"/>
    <mergeCell ref="G6:G9"/>
    <mergeCell ref="L6:L9"/>
    <mergeCell ref="C5:G5"/>
    <mergeCell ref="H5:L5"/>
    <mergeCell ref="I6:I9"/>
    <mergeCell ref="D6:D9"/>
    <mergeCell ref="C6:C9"/>
    <mergeCell ref="N5:R5"/>
    <mergeCell ref="T6:T9"/>
    <mergeCell ref="O6:O9"/>
  </mergeCells>
  <phoneticPr fontId="6"/>
  <pageMargins left="0.78740157480314965" right="0.39370078740157483" top="0.98425196850393704" bottom="0.59055118110236227" header="0.51181102362204722" footer="0.51181102362204722"/>
  <pageSetup paperSize="9" scale="54" fitToWidth="3" orientation="portrait" r:id="rId1"/>
  <headerFooter alignWithMargins="0">
    <oddHeader>&amp;R&amp;"Times New Roman,標準"&amp;10Fig.1-1-1-1link</oddHeader>
  </headerFooter>
  <colBreaks count="2" manualBreakCount="2">
    <brk id="12" max="93" man="1"/>
    <brk id="23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 2014</vt:lpstr>
      <vt:lpstr>'Link Data 2014'!Print_Area</vt:lpstr>
      <vt:lpstr>'Link Data 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140228</dc:creator>
  <cp:lastModifiedBy>jyoho-2</cp:lastModifiedBy>
  <cp:lastPrinted>2016-10-31T13:14:07Z</cp:lastPrinted>
  <dcterms:created xsi:type="dcterms:W3CDTF">1996-06-27T02:28:00Z</dcterms:created>
  <dcterms:modified xsi:type="dcterms:W3CDTF">2016-11-17T09:15:53Z</dcterms:modified>
</cp:coreProperties>
</file>