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270" yWindow="-15" windowWidth="14415" windowHeight="8310" tabRatio="649"/>
  </bookViews>
  <sheets>
    <sheet name="3-2-2-1図(H25)" sheetId="108" r:id="rId1"/>
    <sheet name="3-2-2-1図(H24)" sheetId="100" r:id="rId2"/>
    <sheet name="3-2-2-1図(H9～23)" sheetId="102" r:id="rId3"/>
  </sheets>
  <definedNames>
    <definedName name="b" localSheetId="0">#REF!</definedName>
    <definedName name="b">#REF!</definedName>
    <definedName name="GOUKEI" localSheetId="0">#REF!</definedName>
    <definedName name="GOUKEI">#REF!</definedName>
    <definedName name="JK" localSheetId="0">#REF!</definedName>
    <definedName name="JK">#REF!</definedName>
    <definedName name="_xlnm.Print_Area" localSheetId="1">'3-2-2-1図(H24)'!$B$2:$I$34</definedName>
    <definedName name="_xlnm.Print_Area" localSheetId="0">'3-2-2-1図(H25)'!$B$2:$I$34</definedName>
    <definedName name="_xlnm.Print_Titles" localSheetId="1">'3-2-2-1図(H24)'!$5:$5</definedName>
    <definedName name="_xlnm.Print_Titles" localSheetId="0">'3-2-2-1図(H25)'!$5:$5</definedName>
    <definedName name="SISETSUMEI" localSheetId="0">#REF!</definedName>
    <definedName name="SISETSUMEI">#REF!</definedName>
    <definedName name="TEIIN" localSheetId="0">#REF!</definedName>
    <definedName name="TEIIN">#REF!</definedName>
    <definedName name="TENSO" localSheetId="0">#REF!</definedName>
    <definedName name="TENSO">#REF!</definedName>
  </definedNames>
  <calcPr calcId="145621"/>
</workbook>
</file>

<file path=xl/calcChain.xml><?xml version="1.0" encoding="utf-8"?>
<calcChain xmlns="http://schemas.openxmlformats.org/spreadsheetml/2006/main">
  <c r="H30" i="108"/>
  <c r="G30"/>
  <c r="F30"/>
  <c r="E30"/>
  <c r="H25"/>
  <c r="G25"/>
  <c r="F25"/>
  <c r="E25"/>
  <c r="H30" i="100" l="1"/>
  <c r="G30"/>
  <c r="F30"/>
  <c r="E30"/>
  <c r="H25"/>
  <c r="G25"/>
  <c r="F25"/>
  <c r="E25"/>
  <c r="M46" i="102"/>
  <c r="M42"/>
  <c r="M38"/>
  <c r="M34"/>
  <c r="M33"/>
  <c r="M32"/>
  <c r="M31"/>
  <c r="M30" s="1"/>
  <c r="M26"/>
  <c r="M22"/>
  <c r="M21"/>
  <c r="M20"/>
  <c r="M19"/>
  <c r="M18" s="1"/>
  <c r="M17"/>
  <c r="M16"/>
  <c r="M15"/>
  <c r="M14" s="1"/>
  <c r="M10"/>
  <c r="M6"/>
</calcChain>
</file>

<file path=xl/sharedStrings.xml><?xml version="1.0" encoding="utf-8"?>
<sst xmlns="http://schemas.openxmlformats.org/spreadsheetml/2006/main" count="146" uniqueCount="72">
  <si>
    <t>窃盗</t>
    <rPh sb="0" eb="2">
      <t>セットウ</t>
    </rPh>
    <phoneticPr fontId="7"/>
  </si>
  <si>
    <t>覚せい剤取締法</t>
    <rPh sb="0" eb="1">
      <t>カク</t>
    </rPh>
    <rPh sb="3" eb="4">
      <t>ザイ</t>
    </rPh>
    <rPh sb="4" eb="7">
      <t>トリシマリホウ</t>
    </rPh>
    <phoneticPr fontId="7"/>
  </si>
  <si>
    <t>殺人</t>
    <rPh sb="0" eb="2">
      <t>サツジン</t>
    </rPh>
    <phoneticPr fontId="5"/>
  </si>
  <si>
    <t>強盗</t>
    <rPh sb="0" eb="2">
      <t>ゴウトウ</t>
    </rPh>
    <phoneticPr fontId="5"/>
  </si>
  <si>
    <t>傷害</t>
    <rPh sb="0" eb="2">
      <t>ショウガイ</t>
    </rPh>
    <phoneticPr fontId="5"/>
  </si>
  <si>
    <t>暴行</t>
    <rPh sb="0" eb="2">
      <t>ボウコウ</t>
    </rPh>
    <phoneticPr fontId="5"/>
  </si>
  <si>
    <t>恐喝</t>
    <rPh sb="0" eb="2">
      <t>キョウカツ</t>
    </rPh>
    <phoneticPr fontId="5"/>
  </si>
  <si>
    <t>詐欺</t>
    <rPh sb="0" eb="2">
      <t>サギ</t>
    </rPh>
    <phoneticPr fontId="7"/>
  </si>
  <si>
    <t>放火</t>
    <rPh sb="0" eb="2">
      <t>ホウカ</t>
    </rPh>
    <phoneticPr fontId="5"/>
  </si>
  <si>
    <t>住居侵入</t>
    <rPh sb="0" eb="2">
      <t>ジュウキョ</t>
    </rPh>
    <rPh sb="2" eb="4">
      <t>シンニュウ</t>
    </rPh>
    <phoneticPr fontId="5"/>
  </si>
  <si>
    <t>暴力行為等処罰法</t>
    <rPh sb="0" eb="2">
      <t>ボウリョク</t>
    </rPh>
    <rPh sb="2" eb="4">
      <t>コウイ</t>
    </rPh>
    <rPh sb="4" eb="5">
      <t>ナド</t>
    </rPh>
    <rPh sb="5" eb="7">
      <t>ショバツ</t>
    </rPh>
    <rPh sb="7" eb="8">
      <t>ホウ</t>
    </rPh>
    <phoneticPr fontId="5"/>
  </si>
  <si>
    <t>銃刀法</t>
    <rPh sb="0" eb="1">
      <t>ジュウ</t>
    </rPh>
    <rPh sb="1" eb="2">
      <t>カタナ</t>
    </rPh>
    <rPh sb="2" eb="3">
      <t>ホウ</t>
    </rPh>
    <phoneticPr fontId="7"/>
  </si>
  <si>
    <t>総数</t>
    <rPh sb="0" eb="2">
      <t>ソウスウ</t>
    </rPh>
    <phoneticPr fontId="5"/>
  </si>
  <si>
    <t>毒劇法</t>
    <rPh sb="0" eb="1">
      <t>ドク</t>
    </rPh>
    <rPh sb="1" eb="2">
      <t>ゲキ</t>
    </rPh>
    <rPh sb="2" eb="3">
      <t>ホウ</t>
    </rPh>
    <phoneticPr fontId="5"/>
  </si>
  <si>
    <t>計</t>
  </si>
  <si>
    <t>年少少年</t>
  </si>
  <si>
    <t>中間少年</t>
  </si>
  <si>
    <t>年長少年</t>
  </si>
  <si>
    <t>小    計</t>
  </si>
  <si>
    <t>注  １  検察統計年報による。</t>
  </si>
  <si>
    <t>その他</t>
    <rPh sb="2" eb="3">
      <t>タ</t>
    </rPh>
    <phoneticPr fontId="5"/>
  </si>
  <si>
    <t>３－２－２－１図　犯罪少年の検察庁新規受理人員の罪名別構成比（年齢層別）</t>
    <rPh sb="31" eb="34">
      <t>ネンレイソウ</t>
    </rPh>
    <phoneticPr fontId="5"/>
  </si>
  <si>
    <t>（平成24年）</t>
    <rPh sb="1" eb="3">
      <t>ヘイセイ</t>
    </rPh>
    <rPh sb="5" eb="6">
      <t>ネン</t>
    </rPh>
    <phoneticPr fontId="5"/>
  </si>
  <si>
    <t>計</t>
    <rPh sb="0" eb="1">
      <t>ケイ</t>
    </rPh>
    <phoneticPr fontId="7"/>
  </si>
  <si>
    <t>年少少年</t>
    <rPh sb="0" eb="2">
      <t>ネンショウ</t>
    </rPh>
    <rPh sb="2" eb="4">
      <t>ショウネン</t>
    </rPh>
    <phoneticPr fontId="7"/>
  </si>
  <si>
    <t>中間少年</t>
    <rPh sb="0" eb="2">
      <t>チュウカン</t>
    </rPh>
    <rPh sb="2" eb="4">
      <t>ショウネン</t>
    </rPh>
    <phoneticPr fontId="7"/>
  </si>
  <si>
    <t>年長少年</t>
    <rPh sb="0" eb="2">
      <t>ネンチョウ</t>
    </rPh>
    <rPh sb="2" eb="4">
      <t>ショウネン</t>
    </rPh>
    <phoneticPr fontId="7"/>
  </si>
  <si>
    <t>　　（平成９年～23年）</t>
    <phoneticPr fontId="2"/>
  </si>
  <si>
    <t>９年</t>
    <rPh sb="1" eb="2">
      <t>ネン</t>
    </rPh>
    <phoneticPr fontId="7"/>
  </si>
  <si>
    <t>10年</t>
    <rPh sb="2" eb="3">
      <t>ネン</t>
    </rPh>
    <phoneticPr fontId="7"/>
  </si>
  <si>
    <t>11年</t>
    <rPh sb="2" eb="3">
      <t>ネン</t>
    </rPh>
    <phoneticPr fontId="7"/>
  </si>
  <si>
    <t>12年</t>
    <rPh sb="2" eb="3">
      <t>ネン</t>
    </rPh>
    <phoneticPr fontId="7"/>
  </si>
  <si>
    <t>13年</t>
    <rPh sb="2" eb="3">
      <t>ネン</t>
    </rPh>
    <phoneticPr fontId="7"/>
  </si>
  <si>
    <t>14年</t>
    <rPh sb="2" eb="3">
      <t>ネン</t>
    </rPh>
    <phoneticPr fontId="7"/>
  </si>
  <si>
    <t>15年</t>
    <rPh sb="2" eb="3">
      <t>ネン</t>
    </rPh>
    <phoneticPr fontId="7"/>
  </si>
  <si>
    <t>16年</t>
    <rPh sb="2" eb="3">
      <t>ネン</t>
    </rPh>
    <phoneticPr fontId="7"/>
  </si>
  <si>
    <t>17年</t>
    <rPh sb="2" eb="3">
      <t>ネン</t>
    </rPh>
    <phoneticPr fontId="7"/>
  </si>
  <si>
    <t>18年</t>
    <rPh sb="2" eb="3">
      <t>ネン</t>
    </rPh>
    <phoneticPr fontId="7"/>
  </si>
  <si>
    <t>19年</t>
    <rPh sb="2" eb="3">
      <t>ネン</t>
    </rPh>
    <phoneticPr fontId="7"/>
  </si>
  <si>
    <t>20年</t>
    <rPh sb="2" eb="3">
      <t>ネン</t>
    </rPh>
    <phoneticPr fontId="7"/>
  </si>
  <si>
    <t>21年</t>
    <rPh sb="2" eb="3">
      <t>ネン</t>
    </rPh>
    <phoneticPr fontId="7"/>
  </si>
  <si>
    <t>22年</t>
    <rPh sb="2" eb="3">
      <t>ネン</t>
    </rPh>
    <phoneticPr fontId="7"/>
  </si>
  <si>
    <t>23年</t>
    <rPh sb="2" eb="3">
      <t>ネン</t>
    </rPh>
    <phoneticPr fontId="7"/>
  </si>
  <si>
    <t>総 　   数</t>
    <phoneticPr fontId="7"/>
  </si>
  <si>
    <t>　　２  受理時の年齢による。</t>
    <phoneticPr fontId="7"/>
  </si>
  <si>
    <t>刑法犯</t>
    <rPh sb="0" eb="3">
      <t>ケイホウハン</t>
    </rPh>
    <phoneticPr fontId="5"/>
  </si>
  <si>
    <t>横領・背任</t>
    <rPh sb="0" eb="2">
      <t>オウリョウ</t>
    </rPh>
    <rPh sb="3" eb="5">
      <t>ハイニン</t>
    </rPh>
    <phoneticPr fontId="5"/>
  </si>
  <si>
    <t xml:space="preserve">盗品等関係 </t>
    <rPh sb="0" eb="2">
      <t>トウヒン</t>
    </rPh>
    <rPh sb="2" eb="3">
      <t>トウ</t>
    </rPh>
    <rPh sb="3" eb="5">
      <t>カンケイ</t>
    </rPh>
    <phoneticPr fontId="5"/>
  </si>
  <si>
    <t>強姦・強制わいせつ</t>
    <rPh sb="0" eb="2">
      <t>ゴウカン</t>
    </rPh>
    <rPh sb="3" eb="5">
      <t>キョウセイ</t>
    </rPh>
    <phoneticPr fontId="5"/>
  </si>
  <si>
    <t>わいせつ・わいせつ物頒布等</t>
    <rPh sb="9" eb="10">
      <t>ブツ</t>
    </rPh>
    <rPh sb="10" eb="13">
      <t>ハンプトウ</t>
    </rPh>
    <phoneticPr fontId="5"/>
  </si>
  <si>
    <t>危険運転致死傷</t>
    <rPh sb="0" eb="2">
      <t>キケン</t>
    </rPh>
    <rPh sb="2" eb="4">
      <t>ウンテン</t>
    </rPh>
    <rPh sb="4" eb="7">
      <t>チシショウ</t>
    </rPh>
    <phoneticPr fontId="5"/>
  </si>
  <si>
    <t>過失傷害</t>
    <rPh sb="0" eb="2">
      <t>カシツ</t>
    </rPh>
    <rPh sb="2" eb="4">
      <t>ショウガイ</t>
    </rPh>
    <phoneticPr fontId="5"/>
  </si>
  <si>
    <t>道交違反を除く特別法犯　</t>
    <rPh sb="0" eb="2">
      <t>ドウコウ</t>
    </rPh>
    <rPh sb="2" eb="4">
      <t>イハン</t>
    </rPh>
    <rPh sb="5" eb="6">
      <t>ノゾ</t>
    </rPh>
    <rPh sb="7" eb="11">
      <t>トクベツホウハン</t>
    </rPh>
    <phoneticPr fontId="5"/>
  </si>
  <si>
    <t>道交違反　</t>
    <rPh sb="0" eb="2">
      <t>ドウコウ</t>
    </rPh>
    <rPh sb="2" eb="4">
      <t>イハン</t>
    </rPh>
    <phoneticPr fontId="5"/>
  </si>
  <si>
    <t>注　１　検察統計年報による。</t>
    <rPh sb="4" eb="6">
      <t>ケンサツ</t>
    </rPh>
    <phoneticPr fontId="2"/>
  </si>
  <si>
    <t>　　２　受理時の年齢による。</t>
    <rPh sb="4" eb="6">
      <t>ジュリ</t>
    </rPh>
    <rPh sb="6" eb="7">
      <t>ジ</t>
    </rPh>
    <rPh sb="8" eb="10">
      <t>ネンレイ</t>
    </rPh>
    <phoneticPr fontId="3"/>
  </si>
  <si>
    <t>自動車運転過失致死傷等</t>
    <rPh sb="0" eb="3">
      <t>ジドウシャ</t>
    </rPh>
    <rPh sb="3" eb="5">
      <t>ウンテン</t>
    </rPh>
    <rPh sb="5" eb="7">
      <t>カシツ</t>
    </rPh>
    <rPh sb="7" eb="10">
      <t>チシショウ</t>
    </rPh>
    <rPh sb="10" eb="11">
      <t>トウ</t>
    </rPh>
    <phoneticPr fontId="7"/>
  </si>
  <si>
    <t>罪　　　　　　名</t>
    <rPh sb="0" eb="1">
      <t>ツミ</t>
    </rPh>
    <rPh sb="7" eb="8">
      <t>メイ</t>
    </rPh>
    <phoneticPr fontId="7"/>
  </si>
  <si>
    <t>区　　　　　　    　分</t>
    <phoneticPr fontId="5"/>
  </si>
  <si>
    <t>殺人</t>
    <rPh sb="0" eb="2">
      <t>サツジン</t>
    </rPh>
    <phoneticPr fontId="2"/>
  </si>
  <si>
    <t>強 　 盗</t>
    <phoneticPr fontId="2"/>
  </si>
  <si>
    <t>傷　　害</t>
    <phoneticPr fontId="2"/>
  </si>
  <si>
    <t>窃  　盗</t>
    <phoneticPr fontId="2"/>
  </si>
  <si>
    <t>恐  　喝</t>
    <phoneticPr fontId="2"/>
  </si>
  <si>
    <t>強姦・強制
わいせつ</t>
    <rPh sb="3" eb="5">
      <t>キョウセイ</t>
    </rPh>
    <phoneticPr fontId="2"/>
  </si>
  <si>
    <t>放　　火</t>
    <rPh sb="0" eb="4">
      <t>ホウカ</t>
    </rPh>
    <phoneticPr fontId="2"/>
  </si>
  <si>
    <t>自動車運転
過失致死傷等</t>
    <rPh sb="0" eb="3">
      <t>ジドウシャ</t>
    </rPh>
    <rPh sb="3" eb="5">
      <t>ウンテン</t>
    </rPh>
    <rPh sb="6" eb="8">
      <t>カシツ</t>
    </rPh>
    <rPh sb="8" eb="11">
      <t>チシショウ</t>
    </rPh>
    <rPh sb="11" eb="12">
      <t>トウ</t>
    </rPh>
    <phoneticPr fontId="2"/>
  </si>
  <si>
    <t>覚せい剤取締法</t>
    <rPh sb="3" eb="4">
      <t>ザイ</t>
    </rPh>
    <rPh sb="4" eb="5">
      <t>トリ</t>
    </rPh>
    <rPh sb="5" eb="6">
      <t>シメ</t>
    </rPh>
    <rPh sb="6" eb="7">
      <t>ホウ</t>
    </rPh>
    <phoneticPr fontId="2"/>
  </si>
  <si>
    <t>道交違反</t>
    <rPh sb="0" eb="1">
      <t>ミチ</t>
    </rPh>
    <rPh sb="1" eb="2">
      <t>コウ</t>
    </rPh>
    <rPh sb="2" eb="4">
      <t>イハン</t>
    </rPh>
    <phoneticPr fontId="2"/>
  </si>
  <si>
    <t>‐</t>
    <phoneticPr fontId="5"/>
  </si>
  <si>
    <t>　　３　「横領」は，遺失物等横領を含む。</t>
    <rPh sb="5" eb="7">
      <t>オウリョウ</t>
    </rPh>
    <rPh sb="10" eb="14">
      <t>イシツブツトウ</t>
    </rPh>
    <rPh sb="14" eb="16">
      <t>オウリョウ</t>
    </rPh>
    <rPh sb="17" eb="18">
      <t>フク</t>
    </rPh>
    <phoneticPr fontId="5"/>
  </si>
  <si>
    <t>（平成25年）</t>
    <phoneticPr fontId="5"/>
  </si>
</sst>
</file>

<file path=xl/styles.xml><?xml version="1.0" encoding="utf-8"?>
<styleSheet xmlns="http://schemas.openxmlformats.org/spreadsheetml/2006/main">
  <numFmts count="8">
    <numFmt numFmtId="176" formatCode="_(* #,##0_);_(* \(#,##0\);_(* &quot;-&quot;_);_(@_)"/>
    <numFmt numFmtId="177" formatCode="_(* #,##0.00_);_(* \(#,##0.00\);_(* &quot;-&quot;??_);_(@_)"/>
    <numFmt numFmtId="178" formatCode="#,##0_);[Red]\(#,##0\)"/>
    <numFmt numFmtId="182" formatCode="#,##0_ "/>
    <numFmt numFmtId="184" formatCode="#,##0;\-#,##0;&quot;-&quot;"/>
    <numFmt numFmtId="185" formatCode="[$-411]g/&quot;標&quot;&quot;準&quot;"/>
    <numFmt numFmtId="186" formatCode="&quot;｣&quot;#,##0;[Red]\-&quot;｣&quot;#,##0"/>
    <numFmt numFmtId="187" formatCode="_ &quot;SFr.&quot;* #,##0.00_ ;_ &quot;SFr.&quot;* \-#,##0.00_ ;_ &quot;SFr.&quot;* &quot;-&quot;??_ ;_ @_ "/>
  </numFmts>
  <fonts count="41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明朝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明朝"/>
      <family val="1"/>
      <charset val="128"/>
    </font>
    <font>
      <sz val="11"/>
      <name val="ＭＳ Ｐゴシック"/>
      <family val="3"/>
      <charset val="128"/>
    </font>
    <font>
      <sz val="10"/>
      <name val="Times New Roman"/>
      <family val="1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184" fontId="14" fillId="0" borderId="0" applyFill="0" applyBorder="0" applyAlignment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16" fillId="0" borderId="0">
      <alignment horizontal="left"/>
    </xf>
    <xf numFmtId="38" fontId="17" fillId="16" borderId="0" applyNumberFormat="0" applyBorder="0" applyAlignment="0" applyProtection="0"/>
    <xf numFmtId="0" fontId="18" fillId="0" borderId="1" applyNumberFormat="0" applyAlignment="0" applyProtection="0">
      <alignment horizontal="left" vertical="center"/>
    </xf>
    <xf numFmtId="0" fontId="18" fillId="0" borderId="2">
      <alignment horizontal="left" vertical="center"/>
    </xf>
    <xf numFmtId="10" fontId="17" fillId="17" borderId="3" applyNumberFormat="0" applyBorder="0" applyAlignment="0" applyProtection="0"/>
    <xf numFmtId="187" fontId="3" fillId="0" borderId="0"/>
    <xf numFmtId="0" fontId="15" fillId="0" borderId="0"/>
    <xf numFmtId="10" fontId="15" fillId="0" borderId="0" applyFont="0" applyFill="0" applyBorder="0" applyAlignment="0" applyProtection="0"/>
    <xf numFmtId="4" fontId="16" fillId="0" borderId="0">
      <alignment horizontal="right"/>
    </xf>
    <xf numFmtId="4" fontId="19" fillId="0" borderId="0">
      <alignment horizontal="right"/>
    </xf>
    <xf numFmtId="0" fontId="20" fillId="0" borderId="0">
      <alignment horizontal="left"/>
    </xf>
    <xf numFmtId="0" fontId="21" fillId="0" borderId="0"/>
    <xf numFmtId="0" fontId="22" fillId="0" borderId="0">
      <alignment horizont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2" borderId="4" applyNumberForma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4" fillId="24" borderId="5" applyNumberFormat="0" applyFont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25" borderId="7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25" borderId="12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4" borderId="0" applyNumberFormat="0" applyBorder="0" applyAlignment="0" applyProtection="0">
      <alignment vertical="center"/>
    </xf>
  </cellStyleXfs>
  <cellXfs count="10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distributed"/>
    </xf>
    <xf numFmtId="178" fontId="0" fillId="0" borderId="0" xfId="0" applyNumberFormat="1" applyAlignment="1">
      <alignment horizontal="right"/>
    </xf>
    <xf numFmtId="176" fontId="0" fillId="0" borderId="0" xfId="0" applyNumberFormat="1" applyAlignment="1">
      <alignment horizontal="right"/>
    </xf>
    <xf numFmtId="0" fontId="6" fillId="0" borderId="0" xfId="0" quotePrefix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Fill="1" applyBorder="1"/>
    <xf numFmtId="176" fontId="0" fillId="0" borderId="0" xfId="0" applyNumberFormat="1" applyFill="1"/>
    <xf numFmtId="0" fontId="3" fillId="0" borderId="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 wrapText="1" shrinkToFit="1"/>
    </xf>
    <xf numFmtId="176" fontId="4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65" applyFont="1"/>
    <xf numFmtId="0" fontId="8" fillId="0" borderId="0" xfId="65" applyFont="1"/>
    <xf numFmtId="0" fontId="3" fillId="0" borderId="0" xfId="65" applyFont="1"/>
    <xf numFmtId="0" fontId="3" fillId="0" borderId="15" xfId="65" applyFont="1" applyFill="1" applyBorder="1" applyAlignment="1">
      <alignment horizontal="right"/>
    </xf>
    <xf numFmtId="0" fontId="3" fillId="0" borderId="16" xfId="65" applyFont="1" applyBorder="1" applyAlignment="1">
      <alignment horizontal="center" vertical="center"/>
    </xf>
    <xf numFmtId="0" fontId="3" fillId="0" borderId="14" xfId="65" applyFont="1" applyBorder="1" applyAlignment="1">
      <alignment horizontal="center"/>
    </xf>
    <xf numFmtId="0" fontId="3" fillId="0" borderId="14" xfId="65" applyFont="1" applyBorder="1" applyAlignment="1">
      <alignment horizontal="distributed"/>
    </xf>
    <xf numFmtId="0" fontId="3" fillId="0" borderId="0" xfId="65" applyFont="1" applyFill="1"/>
    <xf numFmtId="0" fontId="3" fillId="0" borderId="14" xfId="65" applyFont="1" applyFill="1" applyBorder="1" applyAlignment="1">
      <alignment horizontal="distributed"/>
    </xf>
    <xf numFmtId="0" fontId="3" fillId="0" borderId="0" xfId="65" applyFont="1" applyBorder="1"/>
    <xf numFmtId="0" fontId="4" fillId="0" borderId="17" xfId="65" applyFont="1" applyBorder="1"/>
    <xf numFmtId="0" fontId="4" fillId="0" borderId="0" xfId="65" applyFont="1" applyBorder="1"/>
    <xf numFmtId="0" fontId="8" fillId="0" borderId="0" xfId="65" applyFont="1" applyFill="1"/>
    <xf numFmtId="0" fontId="9" fillId="0" borderId="0" xfId="65" applyFont="1"/>
    <xf numFmtId="0" fontId="10" fillId="0" borderId="0" xfId="65" applyFont="1"/>
    <xf numFmtId="0" fontId="3" fillId="0" borderId="15" xfId="65" applyFont="1" applyBorder="1" applyAlignment="1">
      <alignment horizontal="right"/>
    </xf>
    <xf numFmtId="0" fontId="3" fillId="0" borderId="18" xfId="65" applyFont="1" applyBorder="1" applyAlignment="1">
      <alignment horizontal="center" vertical="center"/>
    </xf>
    <xf numFmtId="0" fontId="3" fillId="0" borderId="19" xfId="65" applyFont="1" applyBorder="1" applyAlignment="1">
      <alignment horizontal="center" vertical="center"/>
    </xf>
    <xf numFmtId="0" fontId="3" fillId="0" borderId="19" xfId="65" applyFont="1" applyFill="1" applyBorder="1" applyAlignment="1">
      <alignment horizontal="center" vertical="center"/>
    </xf>
    <xf numFmtId="0" fontId="3" fillId="0" borderId="19" xfId="65" applyFont="1" applyBorder="1" applyAlignment="1">
      <alignment horizontal="center"/>
    </xf>
    <xf numFmtId="0" fontId="3" fillId="0" borderId="19" xfId="65" applyFont="1" applyFill="1" applyBorder="1" applyAlignment="1">
      <alignment horizontal="center"/>
    </xf>
    <xf numFmtId="176" fontId="3" fillId="0" borderId="14" xfId="52" applyNumberFormat="1" applyFont="1" applyBorder="1"/>
    <xf numFmtId="176" fontId="3" fillId="0" borderId="20" xfId="52" applyNumberFormat="1" applyFont="1" applyBorder="1"/>
    <xf numFmtId="176" fontId="3" fillId="0" borderId="0" xfId="52" applyNumberFormat="1" applyFont="1"/>
    <xf numFmtId="176" fontId="3" fillId="0" borderId="21" xfId="52" applyNumberFormat="1" applyFont="1" applyFill="1" applyBorder="1"/>
    <xf numFmtId="176" fontId="3" fillId="0" borderId="21" xfId="0" applyNumberFormat="1" applyFont="1" applyBorder="1"/>
    <xf numFmtId="178" fontId="3" fillId="0" borderId="22" xfId="65" applyNumberFormat="1" applyFont="1" applyFill="1" applyBorder="1"/>
    <xf numFmtId="178" fontId="3" fillId="0" borderId="22" xfId="65" applyNumberFormat="1" applyFont="1" applyFill="1" applyBorder="1" applyAlignment="1">
      <alignment horizontal="right"/>
    </xf>
    <xf numFmtId="182" fontId="3" fillId="0" borderId="22" xfId="0" applyNumberFormat="1" applyFont="1" applyFill="1" applyBorder="1"/>
    <xf numFmtId="176" fontId="3" fillId="0" borderId="23" xfId="52" applyNumberFormat="1" applyFont="1" applyBorder="1"/>
    <xf numFmtId="176" fontId="3" fillId="0" borderId="22" xfId="52" applyNumberFormat="1" applyFont="1" applyFill="1" applyBorder="1"/>
    <xf numFmtId="176" fontId="3" fillId="0" borderId="22" xfId="0" applyNumberFormat="1" applyFont="1" applyBorder="1"/>
    <xf numFmtId="176" fontId="3" fillId="0" borderId="14" xfId="52" applyNumberFormat="1" applyFont="1" applyFill="1" applyBorder="1"/>
    <xf numFmtId="176" fontId="3" fillId="0" borderId="23" xfId="52" applyNumberFormat="1" applyFont="1" applyFill="1" applyBorder="1" applyAlignment="1">
      <alignment horizontal="right"/>
    </xf>
    <xf numFmtId="176" fontId="3" fillId="0" borderId="0" xfId="52" applyNumberFormat="1" applyFont="1" applyFill="1"/>
    <xf numFmtId="176" fontId="3" fillId="0" borderId="23" xfId="52" applyNumberFormat="1" applyFont="1" applyFill="1" applyBorder="1"/>
    <xf numFmtId="178" fontId="3" fillId="0" borderId="22" xfId="65" applyNumberFormat="1" applyFont="1" applyBorder="1"/>
    <xf numFmtId="176" fontId="3" fillId="0" borderId="0" xfId="52" applyNumberFormat="1" applyFont="1" applyFill="1" applyBorder="1"/>
    <xf numFmtId="182" fontId="3" fillId="0" borderId="24" xfId="0" applyNumberFormat="1" applyFont="1" applyFill="1" applyBorder="1"/>
    <xf numFmtId="0" fontId="4" fillId="0" borderId="17" xfId="65" applyFont="1" applyFill="1" applyBorder="1"/>
    <xf numFmtId="0" fontId="11" fillId="0" borderId="17" xfId="65" applyFont="1" applyBorder="1"/>
    <xf numFmtId="0" fontId="0" fillId="0" borderId="17" xfId="0" applyBorder="1"/>
    <xf numFmtId="0" fontId="4" fillId="0" borderId="0" xfId="65" applyFont="1" applyFill="1" applyBorder="1"/>
    <xf numFmtId="0" fontId="11" fillId="0" borderId="0" xfId="65" applyFont="1" applyBorder="1"/>
    <xf numFmtId="0" fontId="0" fillId="0" borderId="0" xfId="0" applyBorder="1"/>
    <xf numFmtId="0" fontId="3" fillId="0" borderId="0" xfId="65" applyFont="1" applyAlignment="1">
      <alignment horizontal="left" vertical="center"/>
    </xf>
    <xf numFmtId="0" fontId="3" fillId="0" borderId="0" xfId="65" applyFont="1" applyFill="1" applyAlignment="1">
      <alignment horizontal="left" vertical="center"/>
    </xf>
    <xf numFmtId="0" fontId="3" fillId="0" borderId="0" xfId="65" applyFont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23" xfId="0" applyNumberFormat="1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82" fontId="4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distributed" vertical="center"/>
    </xf>
    <xf numFmtId="176" fontId="0" fillId="0" borderId="0" xfId="0" applyNumberFormat="1" applyFill="1" applyAlignment="1">
      <alignment horizontal="right" vertical="center"/>
    </xf>
    <xf numFmtId="178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4" fillId="0" borderId="17" xfId="65" applyFont="1" applyBorder="1" applyAlignment="1">
      <alignment vertical="center"/>
    </xf>
    <xf numFmtId="0" fontId="4" fillId="0" borderId="0" xfId="65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0" xfId="65" applyFont="1" applyAlignment="1">
      <alignment horizontal="distributed" vertical="center"/>
    </xf>
    <xf numFmtId="0" fontId="0" fillId="0" borderId="0" xfId="0" applyAlignment="1"/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0" xfId="65" applyFont="1" applyAlignment="1">
      <alignment horizontal="distributed" vertical="distributed"/>
    </xf>
    <xf numFmtId="0" fontId="3" fillId="0" borderId="0" xfId="65" applyFont="1" applyAlignment="1">
      <alignment horizontal="distributed" vertical="distributed" wrapText="1"/>
    </xf>
  </cellXfs>
  <cellStyles count="6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 2" xfId="61"/>
    <cellStyle name="標準 3" xfId="62"/>
    <cellStyle name="標準 4" xfId="63"/>
    <cellStyle name="標準 5" xfId="64"/>
    <cellStyle name="標準_資料Ⅳ庵庵１　検察庁新規受理犯罪少年の主要罪名・年齢層別人員" xfId="65"/>
    <cellStyle name="良い" xfId="6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9525</xdr:rowOff>
    </xdr:from>
    <xdr:to>
      <xdr:col>5</xdr:col>
      <xdr:colOff>0</xdr:colOff>
      <xdr:row>8</xdr:row>
      <xdr:rowOff>161925</xdr:rowOff>
    </xdr:to>
    <xdr:sp macro="" textlink="">
      <xdr:nvSpPr>
        <xdr:cNvPr id="112727" name="AutoShape 2"/>
        <xdr:cNvSpPr>
          <a:spLocks/>
        </xdr:cNvSpPr>
      </xdr:nvSpPr>
      <xdr:spPr bwMode="auto">
        <a:xfrm>
          <a:off x="1666875" y="942975"/>
          <a:ext cx="295275" cy="666750"/>
        </a:xfrm>
        <a:prstGeom prst="leftBrace">
          <a:avLst>
            <a:gd name="adj1" fmla="val 188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9</xdr:row>
      <xdr:rowOff>28575</xdr:rowOff>
    </xdr:from>
    <xdr:to>
      <xdr:col>5</xdr:col>
      <xdr:colOff>0</xdr:colOff>
      <xdr:row>13</xdr:row>
      <xdr:rowOff>0</xdr:rowOff>
    </xdr:to>
    <xdr:sp macro="" textlink="">
      <xdr:nvSpPr>
        <xdr:cNvPr id="112728" name="AutoShape 3"/>
        <xdr:cNvSpPr>
          <a:spLocks/>
        </xdr:cNvSpPr>
      </xdr:nvSpPr>
      <xdr:spPr bwMode="auto">
        <a:xfrm>
          <a:off x="1819275" y="1647825"/>
          <a:ext cx="142875" cy="657225"/>
        </a:xfrm>
        <a:prstGeom prst="leftBrace">
          <a:avLst>
            <a:gd name="adj1" fmla="val 3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28575</xdr:rowOff>
    </xdr:from>
    <xdr:to>
      <xdr:col>4</xdr:col>
      <xdr:colOff>142875</xdr:colOff>
      <xdr:row>17</xdr:row>
      <xdr:rowOff>0</xdr:rowOff>
    </xdr:to>
    <xdr:sp macro="" textlink="">
      <xdr:nvSpPr>
        <xdr:cNvPr id="112729" name="AutoShape 12"/>
        <xdr:cNvSpPr>
          <a:spLocks/>
        </xdr:cNvSpPr>
      </xdr:nvSpPr>
      <xdr:spPr bwMode="auto">
        <a:xfrm>
          <a:off x="1809750" y="2333625"/>
          <a:ext cx="142875" cy="657225"/>
        </a:xfrm>
        <a:prstGeom prst="leftBrace">
          <a:avLst>
            <a:gd name="adj1" fmla="val 3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142875</xdr:colOff>
      <xdr:row>20</xdr:row>
      <xdr:rowOff>142875</xdr:rowOff>
    </xdr:to>
    <xdr:sp macro="" textlink="">
      <xdr:nvSpPr>
        <xdr:cNvPr id="112730" name="AutoShape 13"/>
        <xdr:cNvSpPr>
          <a:spLocks/>
        </xdr:cNvSpPr>
      </xdr:nvSpPr>
      <xdr:spPr bwMode="auto">
        <a:xfrm>
          <a:off x="1809750" y="2990850"/>
          <a:ext cx="142875" cy="657225"/>
        </a:xfrm>
        <a:prstGeom prst="leftBrace">
          <a:avLst>
            <a:gd name="adj1" fmla="val 3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21</xdr:row>
      <xdr:rowOff>28575</xdr:rowOff>
    </xdr:from>
    <xdr:to>
      <xdr:col>4</xdr:col>
      <xdr:colOff>142875</xdr:colOff>
      <xdr:row>25</xdr:row>
      <xdr:rowOff>0</xdr:rowOff>
    </xdr:to>
    <xdr:sp macro="" textlink="">
      <xdr:nvSpPr>
        <xdr:cNvPr id="112731" name="AutoShape 14"/>
        <xdr:cNvSpPr>
          <a:spLocks/>
        </xdr:cNvSpPr>
      </xdr:nvSpPr>
      <xdr:spPr bwMode="auto">
        <a:xfrm>
          <a:off x="1809750" y="3705225"/>
          <a:ext cx="142875" cy="657225"/>
        </a:xfrm>
        <a:prstGeom prst="leftBrace">
          <a:avLst>
            <a:gd name="adj1" fmla="val 3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25</xdr:row>
      <xdr:rowOff>28575</xdr:rowOff>
    </xdr:from>
    <xdr:to>
      <xdr:col>5</xdr:col>
      <xdr:colOff>0</xdr:colOff>
      <xdr:row>29</xdr:row>
      <xdr:rowOff>0</xdr:rowOff>
    </xdr:to>
    <xdr:sp macro="" textlink="">
      <xdr:nvSpPr>
        <xdr:cNvPr id="112732" name="AutoShape 15"/>
        <xdr:cNvSpPr>
          <a:spLocks/>
        </xdr:cNvSpPr>
      </xdr:nvSpPr>
      <xdr:spPr bwMode="auto">
        <a:xfrm>
          <a:off x="1819275" y="4391025"/>
          <a:ext cx="142875" cy="657225"/>
        </a:xfrm>
        <a:prstGeom prst="leftBrace">
          <a:avLst>
            <a:gd name="adj1" fmla="val 3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28575</xdr:rowOff>
    </xdr:from>
    <xdr:to>
      <xdr:col>4</xdr:col>
      <xdr:colOff>142875</xdr:colOff>
      <xdr:row>33</xdr:row>
      <xdr:rowOff>0</xdr:rowOff>
    </xdr:to>
    <xdr:sp macro="" textlink="">
      <xdr:nvSpPr>
        <xdr:cNvPr id="112733" name="AutoShape 16"/>
        <xdr:cNvSpPr>
          <a:spLocks/>
        </xdr:cNvSpPr>
      </xdr:nvSpPr>
      <xdr:spPr bwMode="auto">
        <a:xfrm>
          <a:off x="1809750" y="5076825"/>
          <a:ext cx="142875" cy="657225"/>
        </a:xfrm>
        <a:prstGeom prst="leftBrace">
          <a:avLst>
            <a:gd name="adj1" fmla="val 3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28575</xdr:rowOff>
    </xdr:from>
    <xdr:to>
      <xdr:col>4</xdr:col>
      <xdr:colOff>142875</xdr:colOff>
      <xdr:row>37</xdr:row>
      <xdr:rowOff>0</xdr:rowOff>
    </xdr:to>
    <xdr:sp macro="" textlink="">
      <xdr:nvSpPr>
        <xdr:cNvPr id="112734" name="AutoShape 17"/>
        <xdr:cNvSpPr>
          <a:spLocks/>
        </xdr:cNvSpPr>
      </xdr:nvSpPr>
      <xdr:spPr bwMode="auto">
        <a:xfrm>
          <a:off x="1809750" y="5762625"/>
          <a:ext cx="142875" cy="657225"/>
        </a:xfrm>
        <a:prstGeom prst="leftBrace">
          <a:avLst>
            <a:gd name="adj1" fmla="val 3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37</xdr:row>
      <xdr:rowOff>28575</xdr:rowOff>
    </xdr:from>
    <xdr:to>
      <xdr:col>4</xdr:col>
      <xdr:colOff>142875</xdr:colOff>
      <xdr:row>41</xdr:row>
      <xdr:rowOff>0</xdr:rowOff>
    </xdr:to>
    <xdr:sp macro="" textlink="">
      <xdr:nvSpPr>
        <xdr:cNvPr id="112735" name="AutoShape 18"/>
        <xdr:cNvSpPr>
          <a:spLocks/>
        </xdr:cNvSpPr>
      </xdr:nvSpPr>
      <xdr:spPr bwMode="auto">
        <a:xfrm>
          <a:off x="1809750" y="6448425"/>
          <a:ext cx="142875" cy="657225"/>
        </a:xfrm>
        <a:prstGeom prst="leftBrace">
          <a:avLst>
            <a:gd name="adj1" fmla="val 3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41</xdr:row>
      <xdr:rowOff>28575</xdr:rowOff>
    </xdr:from>
    <xdr:to>
      <xdr:col>4</xdr:col>
      <xdr:colOff>142875</xdr:colOff>
      <xdr:row>45</xdr:row>
      <xdr:rowOff>0</xdr:rowOff>
    </xdr:to>
    <xdr:sp macro="" textlink="">
      <xdr:nvSpPr>
        <xdr:cNvPr id="112736" name="AutoShape 19"/>
        <xdr:cNvSpPr>
          <a:spLocks/>
        </xdr:cNvSpPr>
      </xdr:nvSpPr>
      <xdr:spPr bwMode="auto">
        <a:xfrm>
          <a:off x="1809750" y="7134225"/>
          <a:ext cx="142875" cy="657225"/>
        </a:xfrm>
        <a:prstGeom prst="leftBrace">
          <a:avLst>
            <a:gd name="adj1" fmla="val 3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28575</xdr:rowOff>
    </xdr:from>
    <xdr:to>
      <xdr:col>4</xdr:col>
      <xdr:colOff>142875</xdr:colOff>
      <xdr:row>49</xdr:row>
      <xdr:rowOff>0</xdr:rowOff>
    </xdr:to>
    <xdr:sp macro="" textlink="">
      <xdr:nvSpPr>
        <xdr:cNvPr id="112737" name="AutoShape 20"/>
        <xdr:cNvSpPr>
          <a:spLocks/>
        </xdr:cNvSpPr>
      </xdr:nvSpPr>
      <xdr:spPr bwMode="auto">
        <a:xfrm>
          <a:off x="1809750" y="7820025"/>
          <a:ext cx="142875" cy="657225"/>
        </a:xfrm>
        <a:prstGeom prst="leftBrace">
          <a:avLst>
            <a:gd name="adj1" fmla="val 3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B1:L35"/>
  <sheetViews>
    <sheetView tabSelected="1" zoomScaleNormal="100" zoomScaleSheetLayoutView="100" workbookViewId="0"/>
  </sheetViews>
  <sheetFormatPr defaultRowHeight="13.5"/>
  <cols>
    <col min="1" max="1" width="3.625" customWidth="1"/>
    <col min="2" max="3" width="3.75" customWidth="1"/>
    <col min="4" max="4" width="26.75" style="2" customWidth="1"/>
    <col min="5" max="5" width="9.625" style="4" customWidth="1"/>
    <col min="6" max="7" width="9.625" style="3" customWidth="1"/>
    <col min="8" max="8" width="9.625" style="9" customWidth="1"/>
    <col min="10" max="10" width="4.25" customWidth="1"/>
  </cols>
  <sheetData>
    <row r="1" spans="2:12" ht="15" customHeight="1"/>
    <row r="2" spans="2:12" ht="15" customHeight="1">
      <c r="B2" s="17" t="s">
        <v>21</v>
      </c>
      <c r="C2" s="17"/>
      <c r="D2" s="6"/>
      <c r="E2" s="10"/>
      <c r="F2" s="10"/>
      <c r="G2" s="10"/>
      <c r="H2" s="10"/>
    </row>
    <row r="3" spans="2:12" ht="14.25">
      <c r="B3" s="5"/>
      <c r="C3" s="5"/>
      <c r="D3" s="6"/>
      <c r="E3" s="10"/>
      <c r="F3" s="10"/>
      <c r="G3" s="10"/>
      <c r="H3" s="10"/>
    </row>
    <row r="4" spans="2:12" ht="14.25" customHeight="1" thickBot="1">
      <c r="B4" s="79"/>
      <c r="C4" s="79"/>
      <c r="D4" s="6"/>
      <c r="E4" s="10"/>
      <c r="F4" s="10"/>
      <c r="G4" s="10"/>
      <c r="H4" s="10" t="s">
        <v>71</v>
      </c>
    </row>
    <row r="5" spans="2:12" ht="13.5" customHeight="1" thickTop="1">
      <c r="B5" s="90" t="s">
        <v>57</v>
      </c>
      <c r="C5" s="91"/>
      <c r="D5" s="92"/>
      <c r="E5" s="66" t="s">
        <v>23</v>
      </c>
      <c r="F5" s="66" t="s">
        <v>24</v>
      </c>
      <c r="G5" s="66" t="s">
        <v>25</v>
      </c>
      <c r="H5" s="77" t="s">
        <v>26</v>
      </c>
    </row>
    <row r="6" spans="2:12" ht="13.5" customHeight="1">
      <c r="B6" s="93" t="s">
        <v>12</v>
      </c>
      <c r="C6" s="93"/>
      <c r="D6" s="94"/>
      <c r="E6" s="67">
        <v>108312</v>
      </c>
      <c r="F6" s="67">
        <v>26599</v>
      </c>
      <c r="G6" s="67">
        <v>33071</v>
      </c>
      <c r="H6" s="68">
        <v>48642</v>
      </c>
      <c r="I6" s="1"/>
      <c r="J6" s="1"/>
      <c r="K6" s="1"/>
      <c r="L6" s="1"/>
    </row>
    <row r="7" spans="2:12" ht="13.5" customHeight="1">
      <c r="B7" s="75"/>
      <c r="C7" s="93" t="s">
        <v>45</v>
      </c>
      <c r="D7" s="93"/>
      <c r="E7" s="67">
        <v>86510</v>
      </c>
      <c r="F7" s="67">
        <v>25057</v>
      </c>
      <c r="G7" s="67">
        <v>26341</v>
      </c>
      <c r="H7" s="68">
        <v>35112</v>
      </c>
      <c r="I7" s="1"/>
      <c r="J7" s="1"/>
      <c r="K7" s="1"/>
      <c r="L7" s="1"/>
    </row>
    <row r="8" spans="2:12" ht="13.5" customHeight="1">
      <c r="B8" s="75"/>
      <c r="C8" s="75"/>
      <c r="D8" s="76" t="s">
        <v>2</v>
      </c>
      <c r="E8" s="67">
        <v>49</v>
      </c>
      <c r="F8" s="80">
        <v>7</v>
      </c>
      <c r="G8" s="80">
        <v>24</v>
      </c>
      <c r="H8" s="81">
        <v>18</v>
      </c>
      <c r="I8" s="1"/>
      <c r="J8" s="1"/>
      <c r="K8" s="1"/>
      <c r="L8" s="1"/>
    </row>
    <row r="9" spans="2:12" ht="13.5" customHeight="1">
      <c r="B9" s="75"/>
      <c r="C9" s="75"/>
      <c r="D9" s="76" t="s">
        <v>3</v>
      </c>
      <c r="E9" s="67">
        <v>766</v>
      </c>
      <c r="F9" s="67">
        <v>122</v>
      </c>
      <c r="G9" s="67">
        <v>340</v>
      </c>
      <c r="H9" s="68">
        <v>304</v>
      </c>
      <c r="I9" s="1"/>
      <c r="J9" s="1"/>
      <c r="K9" s="1"/>
      <c r="L9" s="1"/>
    </row>
    <row r="10" spans="2:12" ht="13.5" customHeight="1">
      <c r="B10" s="75"/>
      <c r="C10" s="75"/>
      <c r="D10" s="76" t="s">
        <v>4</v>
      </c>
      <c r="E10" s="67">
        <v>5367</v>
      </c>
      <c r="F10" s="67">
        <v>2259</v>
      </c>
      <c r="G10" s="67">
        <v>1773</v>
      </c>
      <c r="H10" s="68">
        <v>1335</v>
      </c>
      <c r="I10" s="13"/>
      <c r="J10" s="1"/>
      <c r="K10" s="1"/>
      <c r="L10" s="1"/>
    </row>
    <row r="11" spans="2:12" ht="13.5" customHeight="1">
      <c r="B11" s="75"/>
      <c r="C11" s="75"/>
      <c r="D11" s="76" t="s">
        <v>5</v>
      </c>
      <c r="E11" s="67">
        <v>1511</v>
      </c>
      <c r="F11" s="67">
        <v>610</v>
      </c>
      <c r="G11" s="67">
        <v>478</v>
      </c>
      <c r="H11" s="68">
        <v>423</v>
      </c>
      <c r="I11" s="13"/>
      <c r="J11" s="1"/>
      <c r="K11" s="1"/>
      <c r="L11" s="1"/>
    </row>
    <row r="12" spans="2:12" ht="13.5" customHeight="1">
      <c r="B12" s="75"/>
      <c r="C12" s="75"/>
      <c r="D12" s="76" t="s">
        <v>0</v>
      </c>
      <c r="E12" s="67">
        <v>37495</v>
      </c>
      <c r="F12" s="67">
        <v>15321</v>
      </c>
      <c r="G12" s="67">
        <v>14882</v>
      </c>
      <c r="H12" s="68">
        <v>7292</v>
      </c>
      <c r="I12" s="1"/>
      <c r="J12" s="1"/>
      <c r="K12" s="1"/>
      <c r="L12" s="1"/>
    </row>
    <row r="13" spans="2:12" ht="13.5" customHeight="1">
      <c r="B13" s="75"/>
      <c r="C13" s="75"/>
      <c r="D13" s="76" t="s">
        <v>7</v>
      </c>
      <c r="E13" s="67">
        <v>1026</v>
      </c>
      <c r="F13" s="67">
        <v>112</v>
      </c>
      <c r="G13" s="67">
        <v>416</v>
      </c>
      <c r="H13" s="68">
        <v>498</v>
      </c>
      <c r="I13" s="1"/>
      <c r="J13" s="1"/>
      <c r="K13" s="1"/>
      <c r="L13" s="1"/>
    </row>
    <row r="14" spans="2:12" ht="13.5" customHeight="1">
      <c r="B14" s="75"/>
      <c r="C14" s="75"/>
      <c r="D14" s="76" t="s">
        <v>6</v>
      </c>
      <c r="E14" s="67">
        <v>1119</v>
      </c>
      <c r="F14" s="67">
        <v>373</v>
      </c>
      <c r="G14" s="67">
        <v>425</v>
      </c>
      <c r="H14" s="68">
        <v>321</v>
      </c>
      <c r="I14" s="1"/>
      <c r="J14" s="1"/>
      <c r="K14" s="1"/>
      <c r="L14" s="1"/>
    </row>
    <row r="15" spans="2:12" ht="13.5" customHeight="1">
      <c r="B15" s="75"/>
      <c r="C15" s="75"/>
      <c r="D15" s="76" t="s">
        <v>46</v>
      </c>
      <c r="E15" s="67">
        <v>9780</v>
      </c>
      <c r="F15" s="67">
        <v>3022</v>
      </c>
      <c r="G15" s="67">
        <v>3497</v>
      </c>
      <c r="H15" s="68">
        <v>3261</v>
      </c>
      <c r="I15" s="1"/>
      <c r="J15" s="1"/>
      <c r="K15" s="1"/>
      <c r="L15" s="1"/>
    </row>
    <row r="16" spans="2:12" ht="13.5" customHeight="1">
      <c r="B16" s="75"/>
      <c r="C16" s="75"/>
      <c r="D16" s="76" t="s">
        <v>47</v>
      </c>
      <c r="E16" s="67">
        <v>1066</v>
      </c>
      <c r="F16" s="67">
        <v>434</v>
      </c>
      <c r="G16" s="67">
        <v>450</v>
      </c>
      <c r="H16" s="68">
        <v>182</v>
      </c>
      <c r="I16" s="1"/>
      <c r="J16" s="1"/>
      <c r="K16" s="1"/>
      <c r="L16" s="1"/>
    </row>
    <row r="17" spans="2:12" ht="13.5" customHeight="1">
      <c r="B17" s="75"/>
      <c r="C17" s="75"/>
      <c r="D17" s="76" t="s">
        <v>48</v>
      </c>
      <c r="E17" s="67">
        <v>586</v>
      </c>
      <c r="F17" s="67">
        <v>176</v>
      </c>
      <c r="G17" s="67">
        <v>174</v>
      </c>
      <c r="H17" s="68">
        <v>236</v>
      </c>
      <c r="I17" s="1"/>
      <c r="J17" s="1"/>
      <c r="K17" s="1"/>
      <c r="L17" s="1"/>
    </row>
    <row r="18" spans="2:12" ht="13.5" customHeight="1">
      <c r="B18" s="75"/>
      <c r="C18" s="75"/>
      <c r="D18" s="76" t="s">
        <v>49</v>
      </c>
      <c r="E18" s="67">
        <v>184</v>
      </c>
      <c r="F18" s="67">
        <v>38</v>
      </c>
      <c r="G18" s="67">
        <v>60</v>
      </c>
      <c r="H18" s="68">
        <v>86</v>
      </c>
      <c r="I18" s="1"/>
      <c r="J18" s="1"/>
      <c r="K18" s="1"/>
      <c r="L18" s="1"/>
    </row>
    <row r="19" spans="2:12" ht="13.5" customHeight="1">
      <c r="B19" s="75"/>
      <c r="C19" s="75"/>
      <c r="D19" s="76" t="s">
        <v>50</v>
      </c>
      <c r="E19" s="67">
        <v>39</v>
      </c>
      <c r="F19" s="67">
        <v>2</v>
      </c>
      <c r="G19" s="67">
        <v>12</v>
      </c>
      <c r="H19" s="68">
        <v>25</v>
      </c>
      <c r="I19" s="1"/>
      <c r="J19" s="1"/>
      <c r="K19" s="1"/>
      <c r="L19" s="1"/>
    </row>
    <row r="20" spans="2:12" ht="13.5" customHeight="1">
      <c r="B20" s="75"/>
      <c r="C20" s="75"/>
      <c r="D20" s="76" t="s">
        <v>8</v>
      </c>
      <c r="E20" s="67">
        <v>81</v>
      </c>
      <c r="F20" s="67">
        <v>33</v>
      </c>
      <c r="G20" s="67">
        <v>22</v>
      </c>
      <c r="H20" s="68">
        <v>26</v>
      </c>
      <c r="I20" s="1"/>
      <c r="J20" s="1"/>
      <c r="K20" s="1"/>
      <c r="L20" s="1"/>
    </row>
    <row r="21" spans="2:12" ht="13.5" customHeight="1">
      <c r="B21" s="75"/>
      <c r="C21" s="75"/>
      <c r="D21" s="76" t="s">
        <v>9</v>
      </c>
      <c r="E21" s="67">
        <v>2422</v>
      </c>
      <c r="F21" s="67">
        <v>1083</v>
      </c>
      <c r="G21" s="67">
        <v>912</v>
      </c>
      <c r="H21" s="68">
        <v>427</v>
      </c>
      <c r="I21" s="1"/>
      <c r="J21" s="1"/>
      <c r="K21" s="1"/>
      <c r="L21" s="1"/>
    </row>
    <row r="22" spans="2:12" ht="13.5" customHeight="1">
      <c r="B22" s="75"/>
      <c r="C22" s="75"/>
      <c r="D22" s="76" t="s">
        <v>10</v>
      </c>
      <c r="E22" s="67">
        <v>422</v>
      </c>
      <c r="F22" s="67">
        <v>228</v>
      </c>
      <c r="G22" s="67">
        <v>122</v>
      </c>
      <c r="H22" s="68">
        <v>72</v>
      </c>
      <c r="I22" s="1"/>
      <c r="J22" s="1"/>
      <c r="K22" s="1"/>
      <c r="L22" s="1"/>
    </row>
    <row r="23" spans="2:12" s="1" customFormat="1">
      <c r="B23" s="14"/>
      <c r="C23" s="14"/>
      <c r="D23" s="15" t="s">
        <v>56</v>
      </c>
      <c r="E23" s="67">
        <v>21120</v>
      </c>
      <c r="F23" s="67">
        <v>73</v>
      </c>
      <c r="G23" s="67">
        <v>1451</v>
      </c>
      <c r="H23" s="68">
        <v>19596</v>
      </c>
      <c r="I23" s="13"/>
      <c r="J23" s="13"/>
    </row>
    <row r="24" spans="2:12" ht="13.5" customHeight="1">
      <c r="B24" s="75"/>
      <c r="C24" s="75"/>
      <c r="D24" s="76" t="s">
        <v>51</v>
      </c>
      <c r="E24" s="67">
        <v>999</v>
      </c>
      <c r="F24" s="67">
        <v>239</v>
      </c>
      <c r="G24" s="67">
        <v>427</v>
      </c>
      <c r="H24" s="68">
        <v>333</v>
      </c>
      <c r="I24" s="1"/>
      <c r="J24" s="1"/>
      <c r="K24" s="1"/>
      <c r="L24" s="1"/>
    </row>
    <row r="25" spans="2:12" ht="13.5" customHeight="1">
      <c r="B25" s="75"/>
      <c r="C25" s="75"/>
      <c r="D25" s="76" t="s">
        <v>20</v>
      </c>
      <c r="E25" s="67">
        <f>E7-SUM(E8:E24)</f>
        <v>2478</v>
      </c>
      <c r="F25" s="67">
        <f>F7-SUM(F8:F24)</f>
        <v>925</v>
      </c>
      <c r="G25" s="67">
        <f>G7-SUM(G8:G24)</f>
        <v>876</v>
      </c>
      <c r="H25" s="68">
        <f>H7-SUM(H8:H24)</f>
        <v>677</v>
      </c>
      <c r="I25" s="1"/>
      <c r="J25" s="1"/>
      <c r="K25" s="13"/>
      <c r="L25" s="1"/>
    </row>
    <row r="26" spans="2:12" ht="13.5" customHeight="1">
      <c r="B26" s="75"/>
      <c r="C26" s="93" t="s">
        <v>52</v>
      </c>
      <c r="D26" s="93"/>
      <c r="E26" s="67">
        <v>2287</v>
      </c>
      <c r="F26" s="67">
        <v>303</v>
      </c>
      <c r="G26" s="67">
        <v>699</v>
      </c>
      <c r="H26" s="68">
        <v>1285</v>
      </c>
      <c r="I26" s="1"/>
      <c r="J26" s="1"/>
      <c r="K26" s="1"/>
      <c r="L26" s="1"/>
    </row>
    <row r="27" spans="2:12" ht="13.5" customHeight="1">
      <c r="B27" s="75"/>
      <c r="C27" s="75"/>
      <c r="D27" s="76" t="s">
        <v>11</v>
      </c>
      <c r="E27" s="67">
        <v>241</v>
      </c>
      <c r="F27" s="67">
        <v>71</v>
      </c>
      <c r="G27" s="67">
        <v>77</v>
      </c>
      <c r="H27" s="68">
        <v>93</v>
      </c>
      <c r="I27" s="1"/>
      <c r="J27" s="1"/>
      <c r="K27" s="1"/>
      <c r="L27" s="1"/>
    </row>
    <row r="28" spans="2:12" ht="13.5" customHeight="1">
      <c r="B28" s="75"/>
      <c r="C28" s="75"/>
      <c r="D28" s="76" t="s">
        <v>1</v>
      </c>
      <c r="E28" s="67">
        <v>154</v>
      </c>
      <c r="F28" s="67">
        <v>8</v>
      </c>
      <c r="G28" s="67">
        <v>32</v>
      </c>
      <c r="H28" s="68">
        <v>114</v>
      </c>
      <c r="I28" s="1"/>
      <c r="J28" s="1"/>
      <c r="K28" s="1"/>
      <c r="L28" s="1"/>
    </row>
    <row r="29" spans="2:12" ht="13.5" customHeight="1">
      <c r="B29" s="7"/>
      <c r="C29" s="7"/>
      <c r="D29" s="76" t="s">
        <v>13</v>
      </c>
      <c r="E29" s="67">
        <v>44</v>
      </c>
      <c r="F29" s="67">
        <v>2</v>
      </c>
      <c r="G29" s="67">
        <v>16</v>
      </c>
      <c r="H29" s="68">
        <v>26</v>
      </c>
      <c r="I29" s="1"/>
      <c r="J29" s="1"/>
      <c r="K29" s="1"/>
      <c r="L29" s="1"/>
    </row>
    <row r="30" spans="2:12" ht="13.5" customHeight="1">
      <c r="B30" s="7"/>
      <c r="C30" s="7"/>
      <c r="D30" s="76" t="s">
        <v>20</v>
      </c>
      <c r="E30" s="67">
        <f>E26-SUM(E27:E29)</f>
        <v>1848</v>
      </c>
      <c r="F30" s="67">
        <f>F26-SUM(F27:F29)</f>
        <v>222</v>
      </c>
      <c r="G30" s="67">
        <f>G26-SUM(G27:G29)</f>
        <v>574</v>
      </c>
      <c r="H30" s="68">
        <f>H26-SUM(H27:H29)</f>
        <v>1052</v>
      </c>
      <c r="I30" s="1"/>
      <c r="J30" s="1"/>
      <c r="K30" s="1"/>
      <c r="L30" s="1"/>
    </row>
    <row r="31" spans="2:12" ht="13.5" customHeight="1">
      <c r="B31" s="78"/>
      <c r="C31" s="95" t="s">
        <v>53</v>
      </c>
      <c r="D31" s="95"/>
      <c r="E31" s="69">
        <v>19515</v>
      </c>
      <c r="F31" s="69">
        <v>1239</v>
      </c>
      <c r="G31" s="69">
        <v>6031</v>
      </c>
      <c r="H31" s="70">
        <v>12245</v>
      </c>
      <c r="I31" s="12"/>
      <c r="J31" s="1"/>
      <c r="K31" s="1"/>
      <c r="L31" s="1"/>
    </row>
    <row r="32" spans="2:12">
      <c r="B32" s="82" t="s">
        <v>54</v>
      </c>
      <c r="C32" s="82"/>
      <c r="D32" s="8"/>
      <c r="E32" s="16"/>
      <c r="F32" s="16"/>
      <c r="G32" s="16"/>
      <c r="H32" s="16"/>
      <c r="I32" s="1"/>
      <c r="J32" s="1"/>
      <c r="K32" s="1"/>
      <c r="L32" s="1"/>
    </row>
    <row r="33" spans="2:12">
      <c r="B33" s="83" t="s">
        <v>55</v>
      </c>
      <c r="C33" s="83"/>
      <c r="D33" s="84"/>
      <c r="E33" s="85"/>
      <c r="F33" s="86"/>
      <c r="G33" s="86"/>
      <c r="H33" s="87"/>
      <c r="I33" s="1"/>
      <c r="J33" s="1"/>
      <c r="K33" s="1"/>
      <c r="L33" s="1"/>
    </row>
    <row r="34" spans="2:12">
      <c r="B34" s="83" t="s">
        <v>70</v>
      </c>
      <c r="C34" s="83"/>
      <c r="D34" s="84"/>
      <c r="E34" s="85"/>
      <c r="F34" s="86"/>
      <c r="G34" s="86"/>
      <c r="H34" s="87"/>
      <c r="I34" s="1"/>
      <c r="J34" s="1"/>
      <c r="K34" s="1"/>
      <c r="L34" s="1"/>
    </row>
    <row r="35" spans="2:12">
      <c r="B35" s="83"/>
      <c r="C35" s="83"/>
      <c r="D35" s="75"/>
      <c r="E35" s="11"/>
      <c r="F35" s="11"/>
      <c r="G35" s="11"/>
      <c r="H35" s="11"/>
      <c r="I35" s="12"/>
      <c r="J35" s="1"/>
      <c r="K35" s="1"/>
      <c r="L35" s="1"/>
    </row>
  </sheetData>
  <mergeCells count="5">
    <mergeCell ref="B5:D5"/>
    <mergeCell ref="B6:D6"/>
    <mergeCell ref="C7:D7"/>
    <mergeCell ref="C26:D26"/>
    <mergeCell ref="C31:D31"/>
  </mergeCells>
  <phoneticPr fontId="40"/>
  <pageMargins left="0.78740157480314965" right="0.39370078740157483" top="0.98425196850393704" bottom="0.33" header="0.51181102362204722" footer="0.27"/>
  <pageSetup paperSize="9" orientation="portrait" r:id="rId1"/>
  <headerFooter alignWithMargins="0">
    <oddHeader>&amp;R&amp;"ＭＳ 明朝,標準"&amp;10&amp;A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L35"/>
  <sheetViews>
    <sheetView zoomScaleNormal="100" zoomScaleSheetLayoutView="100" workbookViewId="0"/>
  </sheetViews>
  <sheetFormatPr defaultRowHeight="13.5"/>
  <cols>
    <col min="1" max="1" width="3.625" customWidth="1"/>
    <col min="2" max="3" width="3.75" customWidth="1"/>
    <col min="4" max="4" width="26.75" style="2" customWidth="1"/>
    <col min="5" max="5" width="9.625" style="4" customWidth="1"/>
    <col min="6" max="7" width="9.625" style="3" customWidth="1"/>
    <col min="8" max="8" width="9.625" style="9" customWidth="1"/>
    <col min="10" max="10" width="4.25" customWidth="1"/>
  </cols>
  <sheetData>
    <row r="1" spans="2:12" ht="15" customHeight="1"/>
    <row r="2" spans="2:12" ht="15" customHeight="1">
      <c r="B2" s="17"/>
      <c r="C2" s="17"/>
      <c r="D2" s="6"/>
      <c r="E2" s="10"/>
      <c r="F2" s="10"/>
      <c r="G2" s="10"/>
      <c r="H2" s="10"/>
    </row>
    <row r="3" spans="2:12" ht="14.25">
      <c r="B3" s="5"/>
      <c r="C3" s="5"/>
      <c r="D3" s="6"/>
      <c r="E3" s="10"/>
      <c r="F3" s="10"/>
      <c r="G3" s="10"/>
      <c r="H3" s="10"/>
    </row>
    <row r="4" spans="2:12" ht="14.25" customHeight="1" thickBot="1">
      <c r="B4" s="79"/>
      <c r="C4" s="79"/>
      <c r="D4" s="6"/>
      <c r="E4" s="10"/>
      <c r="F4" s="10"/>
      <c r="G4" s="10"/>
      <c r="H4" s="10" t="s">
        <v>22</v>
      </c>
    </row>
    <row r="5" spans="2:12" ht="13.5" customHeight="1" thickTop="1">
      <c r="B5" s="90" t="s">
        <v>57</v>
      </c>
      <c r="C5" s="91"/>
      <c r="D5" s="92"/>
      <c r="E5" s="66" t="s">
        <v>23</v>
      </c>
      <c r="F5" s="66" t="s">
        <v>24</v>
      </c>
      <c r="G5" s="66" t="s">
        <v>25</v>
      </c>
      <c r="H5" s="73" t="s">
        <v>26</v>
      </c>
    </row>
    <row r="6" spans="2:12" ht="13.5" customHeight="1">
      <c r="B6" s="93" t="s">
        <v>12</v>
      </c>
      <c r="C6" s="93"/>
      <c r="D6" s="94"/>
      <c r="E6" s="67">
        <v>119212</v>
      </c>
      <c r="F6" s="67">
        <v>29738</v>
      </c>
      <c r="G6" s="67">
        <v>37669</v>
      </c>
      <c r="H6" s="68">
        <v>51805</v>
      </c>
      <c r="I6" s="1"/>
      <c r="J6" s="1"/>
      <c r="K6" s="1"/>
      <c r="L6" s="1"/>
    </row>
    <row r="7" spans="2:12" ht="13.5" customHeight="1">
      <c r="B7" s="71"/>
      <c r="C7" s="93" t="s">
        <v>45</v>
      </c>
      <c r="D7" s="93"/>
      <c r="E7" s="67">
        <v>96169</v>
      </c>
      <c r="F7" s="67">
        <v>28144</v>
      </c>
      <c r="G7" s="67">
        <v>30466</v>
      </c>
      <c r="H7" s="68">
        <v>37559</v>
      </c>
      <c r="I7" s="1"/>
      <c r="J7" s="1"/>
      <c r="K7" s="1"/>
      <c r="L7" s="1"/>
    </row>
    <row r="8" spans="2:12" ht="13.5" customHeight="1">
      <c r="B8" s="71"/>
      <c r="C8" s="71"/>
      <c r="D8" s="72" t="s">
        <v>2</v>
      </c>
      <c r="E8" s="67">
        <v>54</v>
      </c>
      <c r="F8" s="80">
        <v>8</v>
      </c>
      <c r="G8" s="80">
        <v>20</v>
      </c>
      <c r="H8" s="81">
        <v>26</v>
      </c>
      <c r="I8" s="1"/>
      <c r="J8" s="1"/>
      <c r="K8" s="1"/>
      <c r="L8" s="1"/>
    </row>
    <row r="9" spans="2:12" ht="13.5" customHeight="1">
      <c r="B9" s="71"/>
      <c r="C9" s="71"/>
      <c r="D9" s="72" t="s">
        <v>3</v>
      </c>
      <c r="E9" s="67">
        <v>835</v>
      </c>
      <c r="F9" s="67">
        <v>121</v>
      </c>
      <c r="G9" s="67">
        <v>363</v>
      </c>
      <c r="H9" s="68">
        <v>351</v>
      </c>
      <c r="I9" s="1"/>
      <c r="J9" s="1"/>
      <c r="K9" s="1"/>
      <c r="L9" s="1"/>
    </row>
    <row r="10" spans="2:12" ht="13.5" customHeight="1">
      <c r="B10" s="71"/>
      <c r="C10" s="71"/>
      <c r="D10" s="72" t="s">
        <v>4</v>
      </c>
      <c r="E10" s="67">
        <v>5728</v>
      </c>
      <c r="F10" s="67">
        <v>2391</v>
      </c>
      <c r="G10" s="67">
        <v>1939</v>
      </c>
      <c r="H10" s="68">
        <v>1398</v>
      </c>
      <c r="I10" s="13"/>
      <c r="J10" s="1"/>
      <c r="K10" s="1"/>
      <c r="L10" s="1"/>
    </row>
    <row r="11" spans="2:12" ht="13.5" customHeight="1">
      <c r="B11" s="71"/>
      <c r="C11" s="71"/>
      <c r="D11" s="72" t="s">
        <v>5</v>
      </c>
      <c r="E11" s="67">
        <v>1486</v>
      </c>
      <c r="F11" s="67">
        <v>622</v>
      </c>
      <c r="G11" s="67">
        <v>466</v>
      </c>
      <c r="H11" s="68">
        <v>398</v>
      </c>
      <c r="I11" s="13"/>
      <c r="J11" s="1"/>
      <c r="K11" s="1"/>
      <c r="L11" s="1"/>
    </row>
    <row r="12" spans="2:12" ht="13.5" customHeight="1">
      <c r="B12" s="71"/>
      <c r="C12" s="71"/>
      <c r="D12" s="72" t="s">
        <v>0</v>
      </c>
      <c r="E12" s="67">
        <v>42805</v>
      </c>
      <c r="F12" s="67">
        <v>17408</v>
      </c>
      <c r="G12" s="67">
        <v>17216</v>
      </c>
      <c r="H12" s="68">
        <v>8181</v>
      </c>
      <c r="I12" s="1"/>
      <c r="J12" s="1"/>
      <c r="K12" s="1"/>
      <c r="L12" s="1"/>
    </row>
    <row r="13" spans="2:12" ht="13.5" customHeight="1">
      <c r="B13" s="71"/>
      <c r="C13" s="71"/>
      <c r="D13" s="72" t="s">
        <v>7</v>
      </c>
      <c r="E13" s="67">
        <v>1055</v>
      </c>
      <c r="F13" s="67">
        <v>124</v>
      </c>
      <c r="G13" s="67">
        <v>362</v>
      </c>
      <c r="H13" s="68">
        <v>569</v>
      </c>
      <c r="I13" s="1"/>
      <c r="J13" s="1"/>
      <c r="K13" s="1"/>
      <c r="L13" s="1"/>
    </row>
    <row r="14" spans="2:12" ht="13.5" customHeight="1">
      <c r="B14" s="71"/>
      <c r="C14" s="71"/>
      <c r="D14" s="72" t="s">
        <v>6</v>
      </c>
      <c r="E14" s="67">
        <v>1330</v>
      </c>
      <c r="F14" s="67">
        <v>414</v>
      </c>
      <c r="G14" s="67">
        <v>545</v>
      </c>
      <c r="H14" s="68">
        <v>371</v>
      </c>
      <c r="I14" s="1"/>
      <c r="J14" s="1"/>
      <c r="K14" s="1"/>
      <c r="L14" s="1"/>
    </row>
    <row r="15" spans="2:12" ht="13.5" customHeight="1">
      <c r="B15" s="71"/>
      <c r="C15" s="71"/>
      <c r="D15" s="72" t="s">
        <v>46</v>
      </c>
      <c r="E15" s="67">
        <v>12327</v>
      </c>
      <c r="F15" s="67">
        <v>3710</v>
      </c>
      <c r="G15" s="67">
        <v>4610</v>
      </c>
      <c r="H15" s="68">
        <v>4007</v>
      </c>
      <c r="I15" s="1"/>
      <c r="J15" s="1"/>
      <c r="K15" s="1"/>
      <c r="L15" s="1"/>
    </row>
    <row r="16" spans="2:12" ht="13.5" customHeight="1">
      <c r="B16" s="71"/>
      <c r="C16" s="71"/>
      <c r="D16" s="72" t="s">
        <v>47</v>
      </c>
      <c r="E16" s="67">
        <v>1285</v>
      </c>
      <c r="F16" s="67">
        <v>527</v>
      </c>
      <c r="G16" s="67">
        <v>525</v>
      </c>
      <c r="H16" s="68">
        <v>233</v>
      </c>
      <c r="I16" s="1"/>
      <c r="J16" s="1"/>
      <c r="K16" s="1"/>
      <c r="L16" s="1"/>
    </row>
    <row r="17" spans="2:12" ht="13.5" customHeight="1">
      <c r="B17" s="71"/>
      <c r="C17" s="71"/>
      <c r="D17" s="72" t="s">
        <v>48</v>
      </c>
      <c r="E17" s="67">
        <v>564</v>
      </c>
      <c r="F17" s="67">
        <v>160</v>
      </c>
      <c r="G17" s="67">
        <v>188</v>
      </c>
      <c r="H17" s="68">
        <v>216</v>
      </c>
      <c r="I17" s="1"/>
      <c r="J17" s="1"/>
      <c r="K17" s="1"/>
      <c r="L17" s="1"/>
    </row>
    <row r="18" spans="2:12" ht="13.5" customHeight="1">
      <c r="B18" s="71"/>
      <c r="C18" s="71"/>
      <c r="D18" s="72" t="s">
        <v>49</v>
      </c>
      <c r="E18" s="67">
        <v>235</v>
      </c>
      <c r="F18" s="67">
        <v>37</v>
      </c>
      <c r="G18" s="67">
        <v>90</v>
      </c>
      <c r="H18" s="68">
        <v>108</v>
      </c>
      <c r="I18" s="1"/>
      <c r="J18" s="1"/>
      <c r="K18" s="1"/>
      <c r="L18" s="1"/>
    </row>
    <row r="19" spans="2:12" ht="13.5" customHeight="1">
      <c r="B19" s="71"/>
      <c r="C19" s="71"/>
      <c r="D19" s="72" t="s">
        <v>50</v>
      </c>
      <c r="E19" s="67">
        <v>29</v>
      </c>
      <c r="F19" s="67" t="s">
        <v>69</v>
      </c>
      <c r="G19" s="67">
        <v>8</v>
      </c>
      <c r="H19" s="68">
        <v>21</v>
      </c>
      <c r="I19" s="1"/>
      <c r="J19" s="1"/>
      <c r="K19" s="1"/>
      <c r="L19" s="1"/>
    </row>
    <row r="20" spans="2:12" ht="13.5" customHeight="1">
      <c r="B20" s="71"/>
      <c r="C20" s="71"/>
      <c r="D20" s="72" t="s">
        <v>8</v>
      </c>
      <c r="E20" s="67">
        <v>73</v>
      </c>
      <c r="F20" s="67">
        <v>35</v>
      </c>
      <c r="G20" s="67">
        <v>22</v>
      </c>
      <c r="H20" s="68">
        <v>16</v>
      </c>
      <c r="I20" s="1"/>
      <c r="J20" s="1"/>
      <c r="K20" s="1"/>
      <c r="L20" s="1"/>
    </row>
    <row r="21" spans="2:12" ht="13.5" customHeight="1">
      <c r="B21" s="71"/>
      <c r="C21" s="71"/>
      <c r="D21" s="72" t="s">
        <v>9</v>
      </c>
      <c r="E21" s="67">
        <v>2943</v>
      </c>
      <c r="F21" s="67">
        <v>1137</v>
      </c>
      <c r="G21" s="67">
        <v>1138</v>
      </c>
      <c r="H21" s="68">
        <v>668</v>
      </c>
      <c r="I21" s="1"/>
      <c r="J21" s="1"/>
      <c r="K21" s="1"/>
      <c r="L21" s="1"/>
    </row>
    <row r="22" spans="2:12" ht="13.5" customHeight="1">
      <c r="B22" s="71"/>
      <c r="C22" s="71"/>
      <c r="D22" s="72" t="s">
        <v>10</v>
      </c>
      <c r="E22" s="67">
        <v>403</v>
      </c>
      <c r="F22" s="67">
        <v>220</v>
      </c>
      <c r="G22" s="67">
        <v>131</v>
      </c>
      <c r="H22" s="68">
        <v>52</v>
      </c>
      <c r="I22" s="1"/>
      <c r="J22" s="1"/>
      <c r="K22" s="1"/>
      <c r="L22" s="1"/>
    </row>
    <row r="23" spans="2:12" s="1" customFormat="1">
      <c r="B23" s="14"/>
      <c r="C23" s="14"/>
      <c r="D23" s="15" t="s">
        <v>56</v>
      </c>
      <c r="E23" s="67">
        <v>21664</v>
      </c>
      <c r="F23" s="67">
        <v>90</v>
      </c>
      <c r="G23" s="67">
        <v>1570</v>
      </c>
      <c r="H23" s="68">
        <v>20004</v>
      </c>
      <c r="I23" s="13"/>
      <c r="J23" s="13"/>
    </row>
    <row r="24" spans="2:12" ht="13.5" customHeight="1">
      <c r="B24" s="71"/>
      <c r="C24" s="71"/>
      <c r="D24" s="72" t="s">
        <v>51</v>
      </c>
      <c r="E24" s="67">
        <v>1002</v>
      </c>
      <c r="F24" s="67">
        <v>262</v>
      </c>
      <c r="G24" s="67">
        <v>438</v>
      </c>
      <c r="H24" s="68">
        <v>302</v>
      </c>
      <c r="I24" s="1"/>
      <c r="J24" s="1"/>
      <c r="K24" s="1"/>
      <c r="L24" s="1"/>
    </row>
    <row r="25" spans="2:12" ht="13.5" customHeight="1">
      <c r="B25" s="71"/>
      <c r="C25" s="71"/>
      <c r="D25" s="72" t="s">
        <v>20</v>
      </c>
      <c r="E25" s="67">
        <f>E7-SUM(E8:E24)</f>
        <v>2351</v>
      </c>
      <c r="F25" s="67">
        <f>F7-SUM(F8:F24)</f>
        <v>878</v>
      </c>
      <c r="G25" s="67">
        <f>G7-SUM(G8:G24)</f>
        <v>835</v>
      </c>
      <c r="H25" s="68">
        <f>H7-SUM(H8:H24)</f>
        <v>638</v>
      </c>
      <c r="I25" s="1"/>
      <c r="J25" s="1"/>
      <c r="K25" s="13"/>
      <c r="L25" s="1"/>
    </row>
    <row r="26" spans="2:12" ht="13.5" customHeight="1">
      <c r="B26" s="71"/>
      <c r="C26" s="93" t="s">
        <v>52</v>
      </c>
      <c r="D26" s="93"/>
      <c r="E26" s="67">
        <v>2423</v>
      </c>
      <c r="F26" s="67">
        <v>357</v>
      </c>
      <c r="G26" s="67">
        <v>767</v>
      </c>
      <c r="H26" s="68">
        <v>1299</v>
      </c>
      <c r="I26" s="1"/>
      <c r="J26" s="1"/>
      <c r="K26" s="1"/>
      <c r="L26" s="1"/>
    </row>
    <row r="27" spans="2:12" ht="13.5" customHeight="1">
      <c r="B27" s="71"/>
      <c r="C27" s="71"/>
      <c r="D27" s="72" t="s">
        <v>11</v>
      </c>
      <c r="E27" s="67">
        <v>265</v>
      </c>
      <c r="F27" s="67">
        <v>75</v>
      </c>
      <c r="G27" s="67">
        <v>87</v>
      </c>
      <c r="H27" s="68">
        <v>103</v>
      </c>
      <c r="I27" s="1"/>
      <c r="J27" s="1"/>
      <c r="K27" s="1"/>
      <c r="L27" s="1"/>
    </row>
    <row r="28" spans="2:12" ht="13.5" customHeight="1">
      <c r="B28" s="71"/>
      <c r="C28" s="71"/>
      <c r="D28" s="72" t="s">
        <v>1</v>
      </c>
      <c r="E28" s="67">
        <v>184</v>
      </c>
      <c r="F28" s="67">
        <v>6</v>
      </c>
      <c r="G28" s="67">
        <v>44</v>
      </c>
      <c r="H28" s="68">
        <v>134</v>
      </c>
      <c r="I28" s="1"/>
      <c r="J28" s="1"/>
      <c r="K28" s="1"/>
      <c r="L28" s="1"/>
    </row>
    <row r="29" spans="2:12" ht="13.5" customHeight="1">
      <c r="B29" s="7"/>
      <c r="C29" s="7"/>
      <c r="D29" s="72" t="s">
        <v>13</v>
      </c>
      <c r="E29" s="67">
        <v>123</v>
      </c>
      <c r="F29" s="67">
        <v>23</v>
      </c>
      <c r="G29" s="67">
        <v>49</v>
      </c>
      <c r="H29" s="68">
        <v>51</v>
      </c>
      <c r="I29" s="1"/>
      <c r="J29" s="1"/>
      <c r="K29" s="1"/>
      <c r="L29" s="1"/>
    </row>
    <row r="30" spans="2:12" ht="13.5" customHeight="1">
      <c r="B30" s="7"/>
      <c r="C30" s="7"/>
      <c r="D30" s="72" t="s">
        <v>20</v>
      </c>
      <c r="E30" s="67">
        <f>E26-SUM(E27:E29)</f>
        <v>1851</v>
      </c>
      <c r="F30" s="67">
        <f>F26-SUM(F27:F29)</f>
        <v>253</v>
      </c>
      <c r="G30" s="67">
        <f>G26-SUM(G27:G29)</f>
        <v>587</v>
      </c>
      <c r="H30" s="68">
        <f>H26-SUM(H27:H29)</f>
        <v>1011</v>
      </c>
      <c r="I30" s="1"/>
      <c r="J30" s="1"/>
      <c r="K30" s="1"/>
      <c r="L30" s="1"/>
    </row>
    <row r="31" spans="2:12" ht="13.5" customHeight="1">
      <c r="B31" s="74"/>
      <c r="C31" s="95" t="s">
        <v>53</v>
      </c>
      <c r="D31" s="95"/>
      <c r="E31" s="69">
        <v>20620</v>
      </c>
      <c r="F31" s="69">
        <v>1237</v>
      </c>
      <c r="G31" s="69">
        <v>6436</v>
      </c>
      <c r="H31" s="70">
        <v>12947</v>
      </c>
      <c r="I31" s="12"/>
      <c r="J31" s="1"/>
      <c r="K31" s="1"/>
      <c r="L31" s="1"/>
    </row>
    <row r="32" spans="2:12">
      <c r="B32" s="82" t="s">
        <v>54</v>
      </c>
      <c r="C32" s="82"/>
      <c r="D32" s="8"/>
      <c r="E32" s="16"/>
      <c r="F32" s="16"/>
      <c r="G32" s="16"/>
      <c r="H32" s="16"/>
      <c r="I32" s="1"/>
      <c r="J32" s="1"/>
      <c r="K32" s="1"/>
      <c r="L32" s="1"/>
    </row>
    <row r="33" spans="2:12">
      <c r="B33" s="83" t="s">
        <v>55</v>
      </c>
      <c r="C33" s="83"/>
      <c r="D33" s="84"/>
      <c r="E33" s="85"/>
      <c r="F33" s="86"/>
      <c r="G33" s="86"/>
      <c r="H33" s="87"/>
      <c r="I33" s="1"/>
      <c r="J33" s="1"/>
      <c r="K33" s="1"/>
      <c r="L33" s="1"/>
    </row>
    <row r="34" spans="2:12">
      <c r="B34" s="83" t="s">
        <v>70</v>
      </c>
      <c r="C34" s="83"/>
      <c r="D34" s="84"/>
      <c r="E34" s="85"/>
      <c r="F34" s="86"/>
      <c r="G34" s="86"/>
      <c r="H34" s="87"/>
      <c r="I34" s="1"/>
      <c r="J34" s="1"/>
      <c r="K34" s="1"/>
      <c r="L34" s="1"/>
    </row>
    <row r="35" spans="2:12">
      <c r="B35" s="83"/>
      <c r="C35" s="83"/>
      <c r="D35" s="71"/>
      <c r="E35" s="11"/>
      <c r="F35" s="11"/>
      <c r="G35" s="11"/>
      <c r="H35" s="11"/>
      <c r="I35" s="12"/>
      <c r="J35" s="1"/>
      <c r="K35" s="1"/>
      <c r="L35" s="1"/>
    </row>
  </sheetData>
  <mergeCells count="5">
    <mergeCell ref="B5:D5"/>
    <mergeCell ref="C7:D7"/>
    <mergeCell ref="C26:D26"/>
    <mergeCell ref="C31:D31"/>
    <mergeCell ref="B6:D6"/>
  </mergeCells>
  <phoneticPr fontId="5"/>
  <pageMargins left="0.78740157480314965" right="0.39370078740157483" top="0.98425196850393704" bottom="0.33" header="0.51181102362204722" footer="0.27"/>
  <pageSetup paperSize="9" orientation="portrait" r:id="rId1"/>
  <headerFooter alignWithMargins="0">
    <oddHeader>&amp;R&amp;"ＭＳ 明朝,標準"&amp;10&amp;A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U52"/>
  <sheetViews>
    <sheetView zoomScaleNormal="100" workbookViewId="0"/>
  </sheetViews>
  <sheetFormatPr defaultRowHeight="13.5"/>
  <cols>
    <col min="1" max="1" width="3.625" customWidth="1"/>
    <col min="2" max="2" width="2.625" customWidth="1"/>
    <col min="3" max="3" width="15.625" customWidth="1"/>
    <col min="4" max="4" width="1.875" customWidth="1"/>
    <col min="5" max="5" width="2" customWidth="1"/>
    <col min="7" max="14" width="9.5" bestFit="1" customWidth="1"/>
    <col min="15" max="19" width="9.125" bestFit="1" customWidth="1"/>
    <col min="20" max="21" width="9" style="1"/>
  </cols>
  <sheetData>
    <row r="1" spans="2:21" ht="15" customHeight="1"/>
    <row r="2" spans="2:21" ht="15" customHeight="1">
      <c r="C2" s="17"/>
      <c r="D2" s="17"/>
      <c r="E2" s="17"/>
      <c r="F2" s="19"/>
      <c r="G2" s="19"/>
      <c r="H2" s="19"/>
      <c r="I2" s="19"/>
      <c r="J2" s="19"/>
      <c r="K2" s="30"/>
      <c r="L2" s="31"/>
    </row>
    <row r="3" spans="2:21" ht="14.25">
      <c r="C3" s="18"/>
      <c r="D3" s="18"/>
      <c r="E3" s="18"/>
      <c r="F3" s="19"/>
      <c r="G3" s="19"/>
      <c r="H3" s="19"/>
      <c r="I3" s="19"/>
      <c r="J3" s="19"/>
      <c r="K3" s="30"/>
      <c r="L3" s="31"/>
    </row>
    <row r="4" spans="2:21" ht="15" thickBot="1">
      <c r="C4" s="20"/>
      <c r="D4" s="20"/>
      <c r="E4" s="20"/>
      <c r="F4" s="20"/>
      <c r="G4" s="32"/>
      <c r="H4" s="32"/>
      <c r="I4" s="32"/>
      <c r="P4" s="33"/>
      <c r="Q4" s="33"/>
      <c r="R4" s="33"/>
      <c r="T4" s="21"/>
      <c r="U4" s="21" t="s">
        <v>27</v>
      </c>
    </row>
    <row r="5" spans="2:21" ht="14.25" thickTop="1">
      <c r="B5" s="98" t="s">
        <v>58</v>
      </c>
      <c r="C5" s="98"/>
      <c r="D5" s="98"/>
      <c r="E5" s="98"/>
      <c r="F5" s="99"/>
      <c r="G5" s="22" t="s">
        <v>28</v>
      </c>
      <c r="H5" s="34" t="s">
        <v>29</v>
      </c>
      <c r="I5" s="34" t="s">
        <v>30</v>
      </c>
      <c r="J5" s="35" t="s">
        <v>31</v>
      </c>
      <c r="K5" s="36" t="s">
        <v>32</v>
      </c>
      <c r="L5" s="36" t="s">
        <v>33</v>
      </c>
      <c r="M5" s="36" t="s">
        <v>34</v>
      </c>
      <c r="N5" s="36" t="s">
        <v>35</v>
      </c>
      <c r="O5" s="37" t="s">
        <v>36</v>
      </c>
      <c r="P5" s="37" t="s">
        <v>37</v>
      </c>
      <c r="Q5" s="37" t="s">
        <v>38</v>
      </c>
      <c r="R5" s="37" t="s">
        <v>39</v>
      </c>
      <c r="S5" s="37" t="s">
        <v>40</v>
      </c>
      <c r="T5" s="38" t="s">
        <v>41</v>
      </c>
      <c r="U5" s="38" t="s">
        <v>42</v>
      </c>
    </row>
    <row r="6" spans="2:21">
      <c r="C6" s="20"/>
      <c r="D6" s="20"/>
      <c r="E6" s="20"/>
      <c r="F6" s="23" t="s">
        <v>14</v>
      </c>
      <c r="G6" s="39">
        <v>298344</v>
      </c>
      <c r="H6" s="39">
        <v>298609</v>
      </c>
      <c r="I6" s="40">
        <v>279774</v>
      </c>
      <c r="J6" s="41">
        <v>264063</v>
      </c>
      <c r="K6" s="42">
        <v>266870</v>
      </c>
      <c r="L6" s="42">
        <v>264822</v>
      </c>
      <c r="M6" s="43">
        <f>SUM(M7:M9)</f>
        <v>254448</v>
      </c>
      <c r="N6" s="43">
        <v>241610</v>
      </c>
      <c r="O6" s="44">
        <v>217879</v>
      </c>
      <c r="P6" s="44">
        <v>197641</v>
      </c>
      <c r="Q6" s="44">
        <v>180662</v>
      </c>
      <c r="R6" s="44">
        <v>158358</v>
      </c>
      <c r="S6" s="45">
        <v>156884</v>
      </c>
      <c r="T6" s="46">
        <v>147408</v>
      </c>
      <c r="U6" s="46">
        <v>134947</v>
      </c>
    </row>
    <row r="7" spans="2:21">
      <c r="B7" s="96" t="s">
        <v>43</v>
      </c>
      <c r="C7" s="97"/>
      <c r="D7" s="63"/>
      <c r="E7" s="63"/>
      <c r="F7" s="24" t="s">
        <v>15</v>
      </c>
      <c r="G7" s="39">
        <v>64464</v>
      </c>
      <c r="H7" s="39">
        <v>66436</v>
      </c>
      <c r="I7" s="47">
        <v>60853</v>
      </c>
      <c r="J7" s="41">
        <v>58437</v>
      </c>
      <c r="K7" s="48">
        <v>58206</v>
      </c>
      <c r="L7" s="48">
        <v>55762</v>
      </c>
      <c r="M7" s="48">
        <v>55127</v>
      </c>
      <c r="N7" s="48">
        <v>53498</v>
      </c>
      <c r="O7" s="44">
        <v>50348</v>
      </c>
      <c r="P7" s="44">
        <v>45930</v>
      </c>
      <c r="Q7" s="44">
        <v>44626</v>
      </c>
      <c r="R7" s="44">
        <v>40640</v>
      </c>
      <c r="S7" s="45">
        <v>42612</v>
      </c>
      <c r="T7" s="46">
        <v>40277</v>
      </c>
      <c r="U7" s="46">
        <v>36661</v>
      </c>
    </row>
    <row r="8" spans="2:21">
      <c r="B8" s="96"/>
      <c r="C8" s="97"/>
      <c r="D8" s="63"/>
      <c r="E8" s="63"/>
      <c r="F8" s="24" t="s">
        <v>16</v>
      </c>
      <c r="G8" s="39">
        <v>108941</v>
      </c>
      <c r="H8" s="39">
        <v>107904</v>
      </c>
      <c r="I8" s="47">
        <v>98846</v>
      </c>
      <c r="J8" s="41">
        <v>93330</v>
      </c>
      <c r="K8" s="48">
        <v>95848</v>
      </c>
      <c r="L8" s="48">
        <v>96016</v>
      </c>
      <c r="M8" s="48">
        <v>87955</v>
      </c>
      <c r="N8" s="48">
        <v>81535</v>
      </c>
      <c r="O8" s="44">
        <v>72580</v>
      </c>
      <c r="P8" s="44">
        <v>66486</v>
      </c>
      <c r="Q8" s="44">
        <v>59773</v>
      </c>
      <c r="R8" s="44">
        <v>53283</v>
      </c>
      <c r="S8" s="45">
        <v>51199</v>
      </c>
      <c r="T8" s="46">
        <v>47021</v>
      </c>
      <c r="U8" s="46">
        <v>43293</v>
      </c>
    </row>
    <row r="9" spans="2:21">
      <c r="C9" s="20"/>
      <c r="D9" s="20"/>
      <c r="E9" s="20"/>
      <c r="F9" s="24" t="s">
        <v>17</v>
      </c>
      <c r="G9" s="39">
        <v>124939</v>
      </c>
      <c r="H9" s="39">
        <v>124269</v>
      </c>
      <c r="I9" s="47">
        <v>120075</v>
      </c>
      <c r="J9" s="41">
        <v>112296</v>
      </c>
      <c r="K9" s="48">
        <v>112816</v>
      </c>
      <c r="L9" s="48">
        <v>113044</v>
      </c>
      <c r="M9" s="48">
        <v>111366</v>
      </c>
      <c r="N9" s="48">
        <v>106577</v>
      </c>
      <c r="O9" s="44">
        <v>94951</v>
      </c>
      <c r="P9" s="44">
        <v>85225</v>
      </c>
      <c r="Q9" s="44">
        <v>76263</v>
      </c>
      <c r="R9" s="44">
        <v>64435</v>
      </c>
      <c r="S9" s="45">
        <v>63073</v>
      </c>
      <c r="T9" s="46">
        <v>60110</v>
      </c>
      <c r="U9" s="46">
        <v>54993</v>
      </c>
    </row>
    <row r="10" spans="2:21">
      <c r="C10" s="20"/>
      <c r="D10" s="20"/>
      <c r="E10" s="20"/>
      <c r="F10" s="24" t="s">
        <v>18</v>
      </c>
      <c r="G10" s="39">
        <v>73</v>
      </c>
      <c r="H10" s="39">
        <v>109</v>
      </c>
      <c r="I10" s="47">
        <v>105</v>
      </c>
      <c r="J10" s="41">
        <v>110</v>
      </c>
      <c r="K10" s="48">
        <v>116</v>
      </c>
      <c r="L10" s="48">
        <v>92</v>
      </c>
      <c r="M10" s="49">
        <f>SUM(M11:M13)</f>
        <v>105</v>
      </c>
      <c r="N10" s="49">
        <v>73</v>
      </c>
      <c r="O10" s="44">
        <v>69</v>
      </c>
      <c r="P10" s="44">
        <v>77</v>
      </c>
      <c r="Q10" s="44">
        <v>61</v>
      </c>
      <c r="R10" s="44">
        <v>52</v>
      </c>
      <c r="S10" s="45">
        <v>59</v>
      </c>
      <c r="T10" s="46">
        <v>41</v>
      </c>
      <c r="U10" s="46">
        <v>58</v>
      </c>
    </row>
    <row r="11" spans="2:21">
      <c r="C11" s="100" t="s">
        <v>59</v>
      </c>
      <c r="D11" s="63"/>
      <c r="E11" s="63"/>
      <c r="F11" s="24" t="s">
        <v>15</v>
      </c>
      <c r="G11" s="50">
        <v>9</v>
      </c>
      <c r="H11" s="50">
        <v>17</v>
      </c>
      <c r="I11" s="51">
        <v>7</v>
      </c>
      <c r="J11" s="52">
        <v>24</v>
      </c>
      <c r="K11" s="48">
        <v>6</v>
      </c>
      <c r="L11" s="48">
        <v>8</v>
      </c>
      <c r="M11" s="48">
        <v>19</v>
      </c>
      <c r="N11" s="48">
        <v>10</v>
      </c>
      <c r="O11" s="44">
        <v>13</v>
      </c>
      <c r="P11" s="44">
        <v>14</v>
      </c>
      <c r="Q11" s="44">
        <v>7</v>
      </c>
      <c r="R11" s="44">
        <v>9</v>
      </c>
      <c r="S11" s="45">
        <v>10</v>
      </c>
      <c r="T11" s="46">
        <v>5</v>
      </c>
      <c r="U11" s="46">
        <v>11</v>
      </c>
    </row>
    <row r="12" spans="2:21">
      <c r="C12" s="100"/>
      <c r="D12" s="63"/>
      <c r="E12" s="63"/>
      <c r="F12" s="24" t="s">
        <v>16</v>
      </c>
      <c r="G12" s="50">
        <v>28</v>
      </c>
      <c r="H12" s="50">
        <v>38</v>
      </c>
      <c r="I12" s="51">
        <v>40</v>
      </c>
      <c r="J12" s="52">
        <v>47</v>
      </c>
      <c r="K12" s="48">
        <v>42</v>
      </c>
      <c r="L12" s="48">
        <v>37</v>
      </c>
      <c r="M12" s="48">
        <v>42</v>
      </c>
      <c r="N12" s="48">
        <v>21</v>
      </c>
      <c r="O12" s="44">
        <v>22</v>
      </c>
      <c r="P12" s="44">
        <v>35</v>
      </c>
      <c r="Q12" s="44">
        <v>22</v>
      </c>
      <c r="R12" s="44">
        <v>22</v>
      </c>
      <c r="S12" s="45">
        <v>23</v>
      </c>
      <c r="T12" s="46">
        <v>12</v>
      </c>
      <c r="U12" s="46">
        <v>16</v>
      </c>
    </row>
    <row r="13" spans="2:21">
      <c r="C13" s="20"/>
      <c r="D13" s="20"/>
      <c r="E13" s="20"/>
      <c r="F13" s="24" t="s">
        <v>17</v>
      </c>
      <c r="G13" s="50">
        <v>36</v>
      </c>
      <c r="H13" s="50">
        <v>54</v>
      </c>
      <c r="I13" s="51">
        <v>58</v>
      </c>
      <c r="J13" s="52">
        <v>39</v>
      </c>
      <c r="K13" s="48">
        <v>68</v>
      </c>
      <c r="L13" s="48">
        <v>47</v>
      </c>
      <c r="M13" s="48">
        <v>44</v>
      </c>
      <c r="N13" s="48">
        <v>42</v>
      </c>
      <c r="O13" s="44">
        <v>34</v>
      </c>
      <c r="P13" s="44">
        <v>28</v>
      </c>
      <c r="Q13" s="44">
        <v>32</v>
      </c>
      <c r="R13" s="44">
        <v>21</v>
      </c>
      <c r="S13" s="45">
        <v>26</v>
      </c>
      <c r="T13" s="46">
        <v>24</v>
      </c>
      <c r="U13" s="46">
        <v>31</v>
      </c>
    </row>
    <row r="14" spans="2:21">
      <c r="C14" s="20"/>
      <c r="D14" s="20"/>
      <c r="E14" s="20"/>
      <c r="F14" s="24" t="s">
        <v>18</v>
      </c>
      <c r="G14" s="53">
        <v>1863</v>
      </c>
      <c r="H14" s="50">
        <v>1734</v>
      </c>
      <c r="I14" s="53">
        <v>1892</v>
      </c>
      <c r="J14" s="52">
        <v>2031</v>
      </c>
      <c r="K14" s="48">
        <v>2072</v>
      </c>
      <c r="L14" s="48">
        <v>2087</v>
      </c>
      <c r="M14" s="49">
        <f>SUM(M15:M17)</f>
        <v>2301</v>
      </c>
      <c r="N14" s="49">
        <v>1806</v>
      </c>
      <c r="O14" s="44">
        <v>1583</v>
      </c>
      <c r="P14" s="44">
        <v>1211</v>
      </c>
      <c r="Q14" s="44">
        <v>997</v>
      </c>
      <c r="R14" s="44">
        <v>950</v>
      </c>
      <c r="S14" s="45">
        <v>1012</v>
      </c>
      <c r="T14" s="46">
        <v>756</v>
      </c>
      <c r="U14" s="46">
        <v>890</v>
      </c>
    </row>
    <row r="15" spans="2:21">
      <c r="C15" s="100" t="s">
        <v>60</v>
      </c>
      <c r="D15" s="63"/>
      <c r="E15" s="63"/>
      <c r="F15" s="24" t="s">
        <v>15</v>
      </c>
      <c r="G15" s="53">
        <v>362</v>
      </c>
      <c r="H15" s="50">
        <v>288</v>
      </c>
      <c r="I15" s="51">
        <v>319</v>
      </c>
      <c r="J15" s="52">
        <v>362</v>
      </c>
      <c r="K15" s="48">
        <v>370</v>
      </c>
      <c r="L15" s="48">
        <v>336</v>
      </c>
      <c r="M15" s="48">
        <f>126+273</f>
        <v>399</v>
      </c>
      <c r="N15" s="48">
        <v>307</v>
      </c>
      <c r="O15" s="44">
        <v>262</v>
      </c>
      <c r="P15" s="44">
        <v>165</v>
      </c>
      <c r="Q15" s="44">
        <v>188</v>
      </c>
      <c r="R15" s="44">
        <v>174</v>
      </c>
      <c r="S15" s="45">
        <v>184</v>
      </c>
      <c r="T15" s="46">
        <v>111</v>
      </c>
      <c r="U15" s="46">
        <v>161</v>
      </c>
    </row>
    <row r="16" spans="2:21">
      <c r="C16" s="100"/>
      <c r="D16" s="63"/>
      <c r="E16" s="63"/>
      <c r="F16" s="24" t="s">
        <v>16</v>
      </c>
      <c r="G16" s="53">
        <v>891</v>
      </c>
      <c r="H16" s="50">
        <v>774</v>
      </c>
      <c r="I16" s="51">
        <v>815</v>
      </c>
      <c r="J16" s="52">
        <v>893</v>
      </c>
      <c r="K16" s="48">
        <v>963</v>
      </c>
      <c r="L16" s="48">
        <v>1043</v>
      </c>
      <c r="M16" s="48">
        <f>266+707</f>
        <v>973</v>
      </c>
      <c r="N16" s="48">
        <v>751</v>
      </c>
      <c r="O16" s="44">
        <v>652</v>
      </c>
      <c r="P16" s="44">
        <v>512</v>
      </c>
      <c r="Q16" s="44">
        <v>400</v>
      </c>
      <c r="R16" s="44">
        <v>356</v>
      </c>
      <c r="S16" s="45">
        <v>396</v>
      </c>
      <c r="T16" s="46">
        <v>280</v>
      </c>
      <c r="U16" s="46">
        <v>360</v>
      </c>
    </row>
    <row r="17" spans="3:21">
      <c r="C17" s="20"/>
      <c r="D17" s="20"/>
      <c r="E17" s="20"/>
      <c r="F17" s="24" t="s">
        <v>17</v>
      </c>
      <c r="G17" s="53">
        <v>610</v>
      </c>
      <c r="H17" s="50">
        <v>672</v>
      </c>
      <c r="I17" s="51">
        <v>758</v>
      </c>
      <c r="J17" s="52">
        <v>776</v>
      </c>
      <c r="K17" s="48">
        <v>739</v>
      </c>
      <c r="L17" s="48">
        <v>708</v>
      </c>
      <c r="M17" s="48">
        <f>259+670</f>
        <v>929</v>
      </c>
      <c r="N17" s="48">
        <v>748</v>
      </c>
      <c r="O17" s="44">
        <v>669</v>
      </c>
      <c r="P17" s="44">
        <v>534</v>
      </c>
      <c r="Q17" s="44">
        <v>409</v>
      </c>
      <c r="R17" s="44">
        <v>420</v>
      </c>
      <c r="S17" s="45">
        <v>432</v>
      </c>
      <c r="T17" s="46">
        <v>365</v>
      </c>
      <c r="U17" s="46">
        <v>369</v>
      </c>
    </row>
    <row r="18" spans="3:21">
      <c r="C18" s="25"/>
      <c r="D18" s="25"/>
      <c r="E18" s="25"/>
      <c r="F18" s="26" t="s">
        <v>18</v>
      </c>
      <c r="G18" s="53">
        <v>10350</v>
      </c>
      <c r="H18" s="50">
        <v>10414</v>
      </c>
      <c r="I18" s="53">
        <v>9799</v>
      </c>
      <c r="J18" s="52">
        <v>12191</v>
      </c>
      <c r="K18" s="48">
        <v>11283</v>
      </c>
      <c r="L18" s="48">
        <v>10413</v>
      </c>
      <c r="M18" s="49">
        <f>SUM(M19:M21)</f>
        <v>9058</v>
      </c>
      <c r="N18" s="54">
        <v>7633</v>
      </c>
      <c r="O18" s="44">
        <v>6855</v>
      </c>
      <c r="P18" s="44">
        <v>6747</v>
      </c>
      <c r="Q18" s="44">
        <v>6372</v>
      </c>
      <c r="R18" s="44">
        <v>6000</v>
      </c>
      <c r="S18" s="45">
        <v>5653</v>
      </c>
      <c r="T18" s="46">
        <v>5734</v>
      </c>
      <c r="U18" s="46">
        <v>5518</v>
      </c>
    </row>
    <row r="19" spans="3:21">
      <c r="C19" s="100" t="s">
        <v>61</v>
      </c>
      <c r="D19" s="64"/>
      <c r="E19" s="64"/>
      <c r="F19" s="26" t="s">
        <v>15</v>
      </c>
      <c r="G19" s="53">
        <v>3617</v>
      </c>
      <c r="H19" s="50">
        <v>3684</v>
      </c>
      <c r="I19" s="51">
        <v>3768</v>
      </c>
      <c r="J19" s="52">
        <v>4545</v>
      </c>
      <c r="K19" s="48">
        <v>3823</v>
      </c>
      <c r="L19" s="48">
        <v>3627</v>
      </c>
      <c r="M19" s="48">
        <f>3198+6</f>
        <v>3204</v>
      </c>
      <c r="N19" s="54">
        <v>2847</v>
      </c>
      <c r="O19" s="44">
        <v>2882</v>
      </c>
      <c r="P19" s="44">
        <v>2783</v>
      </c>
      <c r="Q19" s="44">
        <v>2565</v>
      </c>
      <c r="R19" s="44">
        <v>2457</v>
      </c>
      <c r="S19" s="45">
        <v>2479</v>
      </c>
      <c r="T19" s="46">
        <v>2596</v>
      </c>
      <c r="U19" s="46">
        <v>2501</v>
      </c>
    </row>
    <row r="20" spans="3:21">
      <c r="C20" s="100"/>
      <c r="D20" s="64"/>
      <c r="E20" s="64"/>
      <c r="F20" s="26" t="s">
        <v>16</v>
      </c>
      <c r="G20" s="53">
        <v>4040</v>
      </c>
      <c r="H20" s="50">
        <v>4107</v>
      </c>
      <c r="I20" s="51">
        <v>3568</v>
      </c>
      <c r="J20" s="52">
        <v>4425</v>
      </c>
      <c r="K20" s="48">
        <v>4454</v>
      </c>
      <c r="L20" s="48">
        <v>3999</v>
      </c>
      <c r="M20" s="48">
        <f>3365+34</f>
        <v>3399</v>
      </c>
      <c r="N20" s="54">
        <v>2681</v>
      </c>
      <c r="O20" s="44">
        <v>2343</v>
      </c>
      <c r="P20" s="44">
        <v>2353</v>
      </c>
      <c r="Q20" s="44">
        <v>2239</v>
      </c>
      <c r="R20" s="44">
        <v>2117</v>
      </c>
      <c r="S20" s="45">
        <v>1901</v>
      </c>
      <c r="T20" s="46">
        <v>1855</v>
      </c>
      <c r="U20" s="46">
        <v>1776</v>
      </c>
    </row>
    <row r="21" spans="3:21">
      <c r="C21" s="25"/>
      <c r="D21" s="25"/>
      <c r="E21" s="25"/>
      <c r="F21" s="26" t="s">
        <v>17</v>
      </c>
      <c r="G21" s="53">
        <v>2693</v>
      </c>
      <c r="H21" s="50">
        <v>2623</v>
      </c>
      <c r="I21" s="51">
        <v>2463</v>
      </c>
      <c r="J21" s="52">
        <v>3221</v>
      </c>
      <c r="K21" s="48">
        <v>3006</v>
      </c>
      <c r="L21" s="48">
        <v>2787</v>
      </c>
      <c r="M21" s="48">
        <f>2432+23</f>
        <v>2455</v>
      </c>
      <c r="N21" s="54">
        <v>2105</v>
      </c>
      <c r="O21" s="44">
        <v>1630</v>
      </c>
      <c r="P21" s="44">
        <v>1611</v>
      </c>
      <c r="Q21" s="44">
        <v>1568</v>
      </c>
      <c r="R21" s="44">
        <v>1426</v>
      </c>
      <c r="S21" s="45">
        <v>1273</v>
      </c>
      <c r="T21" s="46">
        <v>1283</v>
      </c>
      <c r="U21" s="46">
        <v>1241</v>
      </c>
    </row>
    <row r="22" spans="3:21">
      <c r="C22" s="20"/>
      <c r="D22" s="20"/>
      <c r="E22" s="20"/>
      <c r="F22" s="24" t="s">
        <v>18</v>
      </c>
      <c r="G22" s="53">
        <v>96142</v>
      </c>
      <c r="H22" s="50">
        <v>98140</v>
      </c>
      <c r="I22" s="53">
        <v>85836</v>
      </c>
      <c r="J22" s="52">
        <v>80753</v>
      </c>
      <c r="K22" s="48">
        <v>84798</v>
      </c>
      <c r="L22" s="48">
        <v>89323</v>
      </c>
      <c r="M22" s="49">
        <f>SUM(M23:M25)</f>
        <v>86936</v>
      </c>
      <c r="N22" s="49">
        <v>85356</v>
      </c>
      <c r="O22" s="44">
        <v>77816</v>
      </c>
      <c r="P22" s="44">
        <v>68312</v>
      </c>
      <c r="Q22" s="44">
        <v>63226</v>
      </c>
      <c r="R22" s="44">
        <v>57760</v>
      </c>
      <c r="S22" s="45">
        <v>60492</v>
      </c>
      <c r="T22" s="46">
        <v>57625</v>
      </c>
      <c r="U22" s="46">
        <v>52979</v>
      </c>
    </row>
    <row r="23" spans="3:21">
      <c r="C23" s="100" t="s">
        <v>62</v>
      </c>
      <c r="D23" s="63"/>
      <c r="E23" s="63"/>
      <c r="F23" s="24" t="s">
        <v>15</v>
      </c>
      <c r="G23" s="53">
        <v>37267</v>
      </c>
      <c r="H23" s="50">
        <v>38253</v>
      </c>
      <c r="I23" s="51">
        <v>33500</v>
      </c>
      <c r="J23" s="52">
        <v>32113</v>
      </c>
      <c r="K23" s="48">
        <v>32719</v>
      </c>
      <c r="L23" s="48">
        <v>32054</v>
      </c>
      <c r="M23" s="48">
        <v>31267</v>
      </c>
      <c r="N23" s="48">
        <v>30737</v>
      </c>
      <c r="O23" s="44">
        <v>28969</v>
      </c>
      <c r="P23" s="44">
        <v>25768</v>
      </c>
      <c r="Q23" s="44">
        <v>25469</v>
      </c>
      <c r="R23" s="44">
        <v>23602</v>
      </c>
      <c r="S23" s="45">
        <v>25922</v>
      </c>
      <c r="T23" s="46">
        <v>24124</v>
      </c>
      <c r="U23" s="46">
        <v>22441</v>
      </c>
    </row>
    <row r="24" spans="3:21">
      <c r="C24" s="100"/>
      <c r="D24" s="63"/>
      <c r="E24" s="63"/>
      <c r="F24" s="24" t="s">
        <v>16</v>
      </c>
      <c r="G24" s="53">
        <v>42558</v>
      </c>
      <c r="H24" s="50">
        <v>42622</v>
      </c>
      <c r="I24" s="51">
        <v>36958</v>
      </c>
      <c r="J24" s="52">
        <v>35031</v>
      </c>
      <c r="K24" s="48">
        <v>37856</v>
      </c>
      <c r="L24" s="48">
        <v>40542</v>
      </c>
      <c r="M24" s="48">
        <v>38114</v>
      </c>
      <c r="N24" s="48">
        <v>37241</v>
      </c>
      <c r="O24" s="44">
        <v>33231</v>
      </c>
      <c r="P24" s="44">
        <v>28999</v>
      </c>
      <c r="Q24" s="44">
        <v>25892</v>
      </c>
      <c r="R24" s="44">
        <v>23794</v>
      </c>
      <c r="S24" s="45">
        <v>23740</v>
      </c>
      <c r="T24" s="46">
        <v>22650</v>
      </c>
      <c r="U24" s="46">
        <v>20912</v>
      </c>
    </row>
    <row r="25" spans="3:21">
      <c r="C25" s="20"/>
      <c r="D25" s="20"/>
      <c r="E25" s="20"/>
      <c r="F25" s="24" t="s">
        <v>17</v>
      </c>
      <c r="G25" s="53">
        <v>16317</v>
      </c>
      <c r="H25" s="50">
        <v>17265</v>
      </c>
      <c r="I25" s="51">
        <v>15378</v>
      </c>
      <c r="J25" s="52">
        <v>13609</v>
      </c>
      <c r="K25" s="48">
        <v>14223</v>
      </c>
      <c r="L25" s="48">
        <v>16727</v>
      </c>
      <c r="M25" s="48">
        <v>17555</v>
      </c>
      <c r="N25" s="48">
        <v>17378</v>
      </c>
      <c r="O25" s="44">
        <v>15616</v>
      </c>
      <c r="P25" s="44">
        <v>13545</v>
      </c>
      <c r="Q25" s="44">
        <v>11865</v>
      </c>
      <c r="R25" s="44">
        <v>10364</v>
      </c>
      <c r="S25" s="45">
        <v>10830</v>
      </c>
      <c r="T25" s="46">
        <v>10851</v>
      </c>
      <c r="U25" s="46">
        <v>9626</v>
      </c>
    </row>
    <row r="26" spans="3:21">
      <c r="C26" s="20"/>
      <c r="D26" s="20"/>
      <c r="E26" s="20"/>
      <c r="F26" s="24" t="s">
        <v>18</v>
      </c>
      <c r="G26" s="53">
        <v>6151</v>
      </c>
      <c r="H26" s="50">
        <v>6196</v>
      </c>
      <c r="I26" s="53">
        <v>5845</v>
      </c>
      <c r="J26" s="52">
        <v>7083</v>
      </c>
      <c r="K26" s="48">
        <v>6220</v>
      </c>
      <c r="L26" s="48">
        <v>5157</v>
      </c>
      <c r="M26" s="49">
        <f>SUM(M27:M29)</f>
        <v>4616</v>
      </c>
      <c r="N26" s="49">
        <v>3719</v>
      </c>
      <c r="O26" s="44">
        <v>3120</v>
      </c>
      <c r="P26" s="44">
        <v>2435</v>
      </c>
      <c r="Q26" s="44">
        <v>2089</v>
      </c>
      <c r="R26" s="44">
        <v>1915</v>
      </c>
      <c r="S26" s="45">
        <v>1572</v>
      </c>
      <c r="T26" s="46">
        <v>1555</v>
      </c>
      <c r="U26" s="46">
        <v>1391</v>
      </c>
    </row>
    <row r="27" spans="3:21">
      <c r="C27" s="100" t="s">
        <v>63</v>
      </c>
      <c r="D27" s="63"/>
      <c r="E27" s="63"/>
      <c r="F27" s="24" t="s">
        <v>15</v>
      </c>
      <c r="G27" s="53">
        <v>2303</v>
      </c>
      <c r="H27" s="50">
        <v>2236</v>
      </c>
      <c r="I27" s="51">
        <v>2035</v>
      </c>
      <c r="J27" s="52">
        <v>2419</v>
      </c>
      <c r="K27" s="48">
        <v>1965</v>
      </c>
      <c r="L27" s="48">
        <v>1555</v>
      </c>
      <c r="M27" s="48">
        <v>1557</v>
      </c>
      <c r="N27" s="48">
        <v>1243</v>
      </c>
      <c r="O27" s="44">
        <v>1033</v>
      </c>
      <c r="P27" s="44">
        <v>773</v>
      </c>
      <c r="Q27" s="44">
        <v>747</v>
      </c>
      <c r="R27" s="44">
        <v>652</v>
      </c>
      <c r="S27" s="45">
        <v>519</v>
      </c>
      <c r="T27" s="46">
        <v>551</v>
      </c>
      <c r="U27" s="46">
        <v>471</v>
      </c>
    </row>
    <row r="28" spans="3:21">
      <c r="C28" s="100"/>
      <c r="D28" s="63"/>
      <c r="E28" s="63"/>
      <c r="F28" s="24" t="s">
        <v>16</v>
      </c>
      <c r="G28" s="53">
        <v>2717</v>
      </c>
      <c r="H28" s="50">
        <v>2820</v>
      </c>
      <c r="I28" s="51">
        <v>2650</v>
      </c>
      <c r="J28" s="52">
        <v>3194</v>
      </c>
      <c r="K28" s="48">
        <v>2907</v>
      </c>
      <c r="L28" s="48">
        <v>2354</v>
      </c>
      <c r="M28" s="48">
        <v>2011</v>
      </c>
      <c r="N28" s="48">
        <v>1589</v>
      </c>
      <c r="O28" s="44">
        <v>1348</v>
      </c>
      <c r="P28" s="44">
        <v>1026</v>
      </c>
      <c r="Q28" s="44">
        <v>857</v>
      </c>
      <c r="R28" s="44">
        <v>779</v>
      </c>
      <c r="S28" s="45">
        <v>660</v>
      </c>
      <c r="T28" s="46">
        <v>623</v>
      </c>
      <c r="U28" s="46">
        <v>587</v>
      </c>
    </row>
    <row r="29" spans="3:21">
      <c r="C29" s="20"/>
      <c r="D29" s="20"/>
      <c r="E29" s="20"/>
      <c r="F29" s="24" t="s">
        <v>17</v>
      </c>
      <c r="G29" s="53">
        <v>1131</v>
      </c>
      <c r="H29" s="50">
        <v>1140</v>
      </c>
      <c r="I29" s="51">
        <v>1160</v>
      </c>
      <c r="J29" s="52">
        <v>1470</v>
      </c>
      <c r="K29" s="48">
        <v>1348</v>
      </c>
      <c r="L29" s="48">
        <v>1248</v>
      </c>
      <c r="M29" s="48">
        <v>1048</v>
      </c>
      <c r="N29" s="48">
        <v>887</v>
      </c>
      <c r="O29" s="44">
        <v>739</v>
      </c>
      <c r="P29" s="44">
        <v>636</v>
      </c>
      <c r="Q29" s="44">
        <v>485</v>
      </c>
      <c r="R29" s="44">
        <v>484</v>
      </c>
      <c r="S29" s="45">
        <v>393</v>
      </c>
      <c r="T29" s="46">
        <v>381</v>
      </c>
      <c r="U29" s="46">
        <v>333</v>
      </c>
    </row>
    <row r="30" spans="3:21">
      <c r="C30" s="20"/>
      <c r="D30" s="20"/>
      <c r="E30" s="20"/>
      <c r="F30" s="24" t="s">
        <v>18</v>
      </c>
      <c r="G30" s="53">
        <v>837</v>
      </c>
      <c r="H30" s="53">
        <v>790</v>
      </c>
      <c r="I30" s="53">
        <v>814</v>
      </c>
      <c r="J30" s="52">
        <v>720</v>
      </c>
      <c r="K30" s="48">
        <v>666</v>
      </c>
      <c r="L30" s="48">
        <v>568</v>
      </c>
      <c r="M30" s="49">
        <f>SUM(M31:M33)</f>
        <v>664</v>
      </c>
      <c r="N30" s="49">
        <v>519</v>
      </c>
      <c r="O30" s="44">
        <v>516</v>
      </c>
      <c r="P30" s="44">
        <v>442</v>
      </c>
      <c r="Q30" s="44">
        <v>478</v>
      </c>
      <c r="R30" s="44">
        <v>505</v>
      </c>
      <c r="S30" s="45">
        <v>502</v>
      </c>
      <c r="T30" s="46">
        <v>550</v>
      </c>
      <c r="U30" s="46">
        <v>466</v>
      </c>
    </row>
    <row r="31" spans="3:21" ht="13.5" customHeight="1">
      <c r="C31" s="101" t="s">
        <v>64</v>
      </c>
      <c r="D31" s="65"/>
      <c r="E31" s="65"/>
      <c r="F31" s="24" t="s">
        <v>15</v>
      </c>
      <c r="G31" s="53">
        <v>159</v>
      </c>
      <c r="H31" s="53">
        <v>142</v>
      </c>
      <c r="I31" s="51">
        <v>152</v>
      </c>
      <c r="J31" s="52">
        <v>141</v>
      </c>
      <c r="K31" s="48">
        <v>145</v>
      </c>
      <c r="L31" s="48">
        <v>129</v>
      </c>
      <c r="M31" s="49">
        <f>126+15</f>
        <v>141</v>
      </c>
      <c r="N31" s="49">
        <v>132</v>
      </c>
      <c r="O31" s="44">
        <v>126</v>
      </c>
      <c r="P31" s="44">
        <v>122</v>
      </c>
      <c r="Q31" s="44">
        <v>137</v>
      </c>
      <c r="R31" s="44">
        <v>123</v>
      </c>
      <c r="S31" s="45">
        <v>117</v>
      </c>
      <c r="T31" s="46">
        <v>153</v>
      </c>
      <c r="U31" s="46">
        <v>131</v>
      </c>
    </row>
    <row r="32" spans="3:21">
      <c r="C32" s="100"/>
      <c r="D32" s="63"/>
      <c r="E32" s="63"/>
      <c r="F32" s="24" t="s">
        <v>16</v>
      </c>
      <c r="G32" s="53">
        <v>296</v>
      </c>
      <c r="H32" s="53">
        <v>260</v>
      </c>
      <c r="I32" s="51">
        <v>291</v>
      </c>
      <c r="J32" s="52">
        <v>283</v>
      </c>
      <c r="K32" s="48">
        <v>233</v>
      </c>
      <c r="L32" s="48">
        <v>202</v>
      </c>
      <c r="M32" s="49">
        <f>183+41</f>
        <v>224</v>
      </c>
      <c r="N32" s="49">
        <v>134</v>
      </c>
      <c r="O32" s="44">
        <v>136</v>
      </c>
      <c r="P32" s="44">
        <v>142</v>
      </c>
      <c r="Q32" s="44">
        <v>154</v>
      </c>
      <c r="R32" s="44">
        <v>172</v>
      </c>
      <c r="S32" s="45">
        <v>164</v>
      </c>
      <c r="T32" s="46">
        <v>169</v>
      </c>
      <c r="U32" s="46">
        <v>156</v>
      </c>
    </row>
    <row r="33" spans="3:21">
      <c r="C33" s="20"/>
      <c r="D33" s="20"/>
      <c r="E33" s="20"/>
      <c r="F33" s="24" t="s">
        <v>17</v>
      </c>
      <c r="G33" s="53">
        <v>382</v>
      </c>
      <c r="H33" s="53">
        <v>388</v>
      </c>
      <c r="I33" s="51">
        <v>371</v>
      </c>
      <c r="J33" s="52">
        <v>296</v>
      </c>
      <c r="K33" s="48">
        <v>288</v>
      </c>
      <c r="L33" s="48">
        <v>237</v>
      </c>
      <c r="M33" s="49">
        <f>248+51</f>
        <v>299</v>
      </c>
      <c r="N33" s="49">
        <v>253</v>
      </c>
      <c r="O33" s="44">
        <v>254</v>
      </c>
      <c r="P33" s="44">
        <v>178</v>
      </c>
      <c r="Q33" s="44">
        <v>187</v>
      </c>
      <c r="R33" s="44">
        <v>210</v>
      </c>
      <c r="S33" s="45">
        <v>221</v>
      </c>
      <c r="T33" s="46">
        <v>228</v>
      </c>
      <c r="U33" s="46">
        <v>179</v>
      </c>
    </row>
    <row r="34" spans="3:21">
      <c r="C34" s="20"/>
      <c r="D34" s="20"/>
      <c r="E34" s="20"/>
      <c r="F34" s="24" t="s">
        <v>18</v>
      </c>
      <c r="G34" s="47">
        <v>114</v>
      </c>
      <c r="H34" s="47">
        <v>105</v>
      </c>
      <c r="I34" s="47">
        <v>121</v>
      </c>
      <c r="J34" s="41">
        <v>84</v>
      </c>
      <c r="K34" s="48">
        <v>103</v>
      </c>
      <c r="L34" s="48">
        <v>105</v>
      </c>
      <c r="M34" s="49">
        <f>SUM(M35:M37)</f>
        <v>128</v>
      </c>
      <c r="N34" s="49">
        <v>136</v>
      </c>
      <c r="O34" s="44">
        <v>91</v>
      </c>
      <c r="P34" s="44">
        <v>112</v>
      </c>
      <c r="Q34" s="44">
        <v>118</v>
      </c>
      <c r="R34" s="44">
        <v>92</v>
      </c>
      <c r="S34" s="45">
        <v>93</v>
      </c>
      <c r="T34" s="46">
        <v>74</v>
      </c>
      <c r="U34" s="46">
        <v>89</v>
      </c>
    </row>
    <row r="35" spans="3:21">
      <c r="C35" s="100" t="s">
        <v>65</v>
      </c>
      <c r="D35" s="63"/>
      <c r="E35" s="63"/>
      <c r="F35" s="24" t="s">
        <v>15</v>
      </c>
      <c r="G35" s="53">
        <v>62</v>
      </c>
      <c r="H35" s="53">
        <v>34</v>
      </c>
      <c r="I35" s="51">
        <v>47</v>
      </c>
      <c r="J35" s="52">
        <v>24</v>
      </c>
      <c r="K35" s="48">
        <v>36</v>
      </c>
      <c r="L35" s="48">
        <v>42</v>
      </c>
      <c r="M35" s="48">
        <v>49</v>
      </c>
      <c r="N35" s="48">
        <v>56</v>
      </c>
      <c r="O35" s="44">
        <v>37</v>
      </c>
      <c r="P35" s="44">
        <v>37</v>
      </c>
      <c r="Q35" s="44">
        <v>43</v>
      </c>
      <c r="R35" s="44">
        <v>30</v>
      </c>
      <c r="S35" s="45">
        <v>41</v>
      </c>
      <c r="T35" s="46">
        <v>29</v>
      </c>
      <c r="U35" s="46">
        <v>33</v>
      </c>
    </row>
    <row r="36" spans="3:21">
      <c r="C36" s="100"/>
      <c r="D36" s="63"/>
      <c r="E36" s="63"/>
      <c r="F36" s="24" t="s">
        <v>16</v>
      </c>
      <c r="G36" s="53">
        <v>33</v>
      </c>
      <c r="H36" s="53">
        <v>36</v>
      </c>
      <c r="I36" s="51">
        <v>48</v>
      </c>
      <c r="J36" s="52">
        <v>30</v>
      </c>
      <c r="K36" s="48">
        <v>35</v>
      </c>
      <c r="L36" s="48">
        <v>31</v>
      </c>
      <c r="M36" s="48">
        <v>45</v>
      </c>
      <c r="N36" s="48">
        <v>43</v>
      </c>
      <c r="O36" s="44">
        <v>36</v>
      </c>
      <c r="P36" s="44">
        <v>46</v>
      </c>
      <c r="Q36" s="44">
        <v>36</v>
      </c>
      <c r="R36" s="44">
        <v>27</v>
      </c>
      <c r="S36" s="45">
        <v>32</v>
      </c>
      <c r="T36" s="46">
        <v>22</v>
      </c>
      <c r="U36" s="46">
        <v>27</v>
      </c>
    </row>
    <row r="37" spans="3:21">
      <c r="C37" s="20"/>
      <c r="D37" s="20"/>
      <c r="E37" s="20"/>
      <c r="F37" s="24" t="s">
        <v>17</v>
      </c>
      <c r="G37" s="53">
        <v>19</v>
      </c>
      <c r="H37" s="53">
        <v>35</v>
      </c>
      <c r="I37" s="51">
        <v>26</v>
      </c>
      <c r="J37" s="52">
        <v>30</v>
      </c>
      <c r="K37" s="48">
        <v>32</v>
      </c>
      <c r="L37" s="48">
        <v>32</v>
      </c>
      <c r="M37" s="48">
        <v>34</v>
      </c>
      <c r="N37" s="48">
        <v>37</v>
      </c>
      <c r="O37" s="44">
        <v>18</v>
      </c>
      <c r="P37" s="44">
        <v>29</v>
      </c>
      <c r="Q37" s="44">
        <v>39</v>
      </c>
      <c r="R37" s="44">
        <v>35</v>
      </c>
      <c r="S37" s="45">
        <v>20</v>
      </c>
      <c r="T37" s="46">
        <v>23</v>
      </c>
      <c r="U37" s="46">
        <v>29</v>
      </c>
    </row>
    <row r="38" spans="3:21">
      <c r="C38" s="20"/>
      <c r="D38" s="20"/>
      <c r="E38" s="20"/>
      <c r="F38" s="24" t="s">
        <v>18</v>
      </c>
      <c r="G38" s="53">
        <v>39970</v>
      </c>
      <c r="H38" s="53">
        <v>39967</v>
      </c>
      <c r="I38" s="53">
        <v>40518</v>
      </c>
      <c r="J38" s="52">
        <v>43413</v>
      </c>
      <c r="K38" s="48">
        <v>43539</v>
      </c>
      <c r="L38" s="48">
        <v>42470</v>
      </c>
      <c r="M38" s="49">
        <f>SUM(M39:M41)</f>
        <v>40707</v>
      </c>
      <c r="N38" s="49">
        <v>38844</v>
      </c>
      <c r="O38" s="44">
        <v>36066</v>
      </c>
      <c r="P38" s="44">
        <v>33089</v>
      </c>
      <c r="Q38" s="44">
        <v>31133</v>
      </c>
      <c r="R38" s="44">
        <v>26709</v>
      </c>
      <c r="S38" s="45">
        <v>25007</v>
      </c>
      <c r="T38" s="46">
        <v>23536</v>
      </c>
      <c r="U38" s="46">
        <v>22254</v>
      </c>
    </row>
    <row r="39" spans="3:21" ht="13.5" customHeight="1">
      <c r="C39" s="101" t="s">
        <v>66</v>
      </c>
      <c r="D39" s="65"/>
      <c r="E39" s="65"/>
      <c r="F39" s="24" t="s">
        <v>15</v>
      </c>
      <c r="G39" s="53">
        <v>295</v>
      </c>
      <c r="H39" s="51">
        <v>315</v>
      </c>
      <c r="I39" s="53">
        <v>283</v>
      </c>
      <c r="J39" s="52">
        <v>464</v>
      </c>
      <c r="K39" s="48">
        <v>276</v>
      </c>
      <c r="L39" s="48">
        <v>302</v>
      </c>
      <c r="M39" s="48">
        <v>227</v>
      </c>
      <c r="N39" s="48">
        <v>176</v>
      </c>
      <c r="O39" s="44">
        <v>181</v>
      </c>
      <c r="P39" s="44">
        <v>165</v>
      </c>
      <c r="Q39" s="44">
        <v>223</v>
      </c>
      <c r="R39" s="44">
        <v>132</v>
      </c>
      <c r="S39" s="45">
        <v>112</v>
      </c>
      <c r="T39" s="46">
        <v>121</v>
      </c>
      <c r="U39" s="46">
        <v>84</v>
      </c>
    </row>
    <row r="40" spans="3:21">
      <c r="C40" s="100"/>
      <c r="D40" s="63"/>
      <c r="E40" s="63"/>
      <c r="F40" s="24" t="s">
        <v>16</v>
      </c>
      <c r="G40" s="53">
        <v>4665</v>
      </c>
      <c r="H40" s="51">
        <v>4752</v>
      </c>
      <c r="I40" s="53">
        <v>4461</v>
      </c>
      <c r="J40" s="52">
        <v>5059</v>
      </c>
      <c r="K40" s="48">
        <v>4818</v>
      </c>
      <c r="L40" s="48">
        <v>4821</v>
      </c>
      <c r="M40" s="48">
        <v>3821</v>
      </c>
      <c r="N40" s="48">
        <v>3137</v>
      </c>
      <c r="O40" s="44">
        <v>2823</v>
      </c>
      <c r="P40" s="44">
        <v>2614</v>
      </c>
      <c r="Q40" s="44">
        <v>2540</v>
      </c>
      <c r="R40" s="44">
        <v>2420</v>
      </c>
      <c r="S40" s="45">
        <v>2135</v>
      </c>
      <c r="T40" s="46">
        <v>1771</v>
      </c>
      <c r="U40" s="46">
        <v>1601</v>
      </c>
    </row>
    <row r="41" spans="3:21">
      <c r="C41" s="20"/>
      <c r="D41" s="20"/>
      <c r="E41" s="20"/>
      <c r="F41" s="24" t="s">
        <v>17</v>
      </c>
      <c r="G41" s="53">
        <v>35010</v>
      </c>
      <c r="H41" s="51">
        <v>34900</v>
      </c>
      <c r="I41" s="53">
        <v>35774</v>
      </c>
      <c r="J41" s="52">
        <v>37890</v>
      </c>
      <c r="K41" s="48">
        <v>38445</v>
      </c>
      <c r="L41" s="48">
        <v>37347</v>
      </c>
      <c r="M41" s="48">
        <v>36659</v>
      </c>
      <c r="N41" s="48">
        <v>35531</v>
      </c>
      <c r="O41" s="44">
        <v>33062</v>
      </c>
      <c r="P41" s="44">
        <v>30310</v>
      </c>
      <c r="Q41" s="44">
        <v>28370</v>
      </c>
      <c r="R41" s="44">
        <v>24157</v>
      </c>
      <c r="S41" s="45">
        <v>22760</v>
      </c>
      <c r="T41" s="46">
        <v>21644</v>
      </c>
      <c r="U41" s="46">
        <v>20569</v>
      </c>
    </row>
    <row r="42" spans="3:21">
      <c r="C42" s="20"/>
      <c r="D42" s="20"/>
      <c r="E42" s="20"/>
      <c r="F42" s="24" t="s">
        <v>18</v>
      </c>
      <c r="G42" s="53">
        <v>1954</v>
      </c>
      <c r="H42" s="53">
        <v>1208</v>
      </c>
      <c r="I42" s="53">
        <v>1210</v>
      </c>
      <c r="J42" s="52">
        <v>1388</v>
      </c>
      <c r="K42" s="48">
        <v>1169</v>
      </c>
      <c r="L42" s="48">
        <v>875</v>
      </c>
      <c r="M42" s="49">
        <f>SUM(M43:M45)</f>
        <v>628</v>
      </c>
      <c r="N42" s="49">
        <v>530</v>
      </c>
      <c r="O42" s="44">
        <v>628</v>
      </c>
      <c r="P42" s="44">
        <v>406</v>
      </c>
      <c r="Q42" s="44">
        <v>443</v>
      </c>
      <c r="R42" s="44">
        <v>331</v>
      </c>
      <c r="S42" s="45">
        <v>331</v>
      </c>
      <c r="T42" s="46">
        <v>299</v>
      </c>
      <c r="U42" s="46">
        <v>250</v>
      </c>
    </row>
    <row r="43" spans="3:21" ht="13.5" customHeight="1">
      <c r="C43" s="100" t="s">
        <v>67</v>
      </c>
      <c r="D43" s="65"/>
      <c r="E43" s="65"/>
      <c r="F43" s="24" t="s">
        <v>15</v>
      </c>
      <c r="G43" s="53">
        <v>85</v>
      </c>
      <c r="H43" s="53">
        <v>68</v>
      </c>
      <c r="I43" s="51">
        <v>45</v>
      </c>
      <c r="J43" s="52">
        <v>98</v>
      </c>
      <c r="K43" s="48">
        <v>67</v>
      </c>
      <c r="L43" s="48">
        <v>70</v>
      </c>
      <c r="M43" s="48">
        <v>25</v>
      </c>
      <c r="N43" s="48">
        <v>27</v>
      </c>
      <c r="O43" s="44">
        <v>46</v>
      </c>
      <c r="P43" s="44">
        <v>23</v>
      </c>
      <c r="Q43" s="44">
        <v>14</v>
      </c>
      <c r="R43" s="44">
        <v>11</v>
      </c>
      <c r="S43" s="45">
        <v>15</v>
      </c>
      <c r="T43" s="46">
        <v>20</v>
      </c>
      <c r="U43" s="46">
        <v>16</v>
      </c>
    </row>
    <row r="44" spans="3:21">
      <c r="C44" s="100"/>
      <c r="D44" s="63"/>
      <c r="E44" s="63"/>
      <c r="F44" s="24" t="s">
        <v>16</v>
      </c>
      <c r="G44" s="53">
        <v>555</v>
      </c>
      <c r="H44" s="53">
        <v>331</v>
      </c>
      <c r="I44" s="51">
        <v>353</v>
      </c>
      <c r="J44" s="52">
        <v>412</v>
      </c>
      <c r="K44" s="48">
        <v>328</v>
      </c>
      <c r="L44" s="48">
        <v>245</v>
      </c>
      <c r="M44" s="48">
        <v>181</v>
      </c>
      <c r="N44" s="48">
        <v>154</v>
      </c>
      <c r="O44" s="44">
        <v>168</v>
      </c>
      <c r="P44" s="44">
        <v>104</v>
      </c>
      <c r="Q44" s="44">
        <v>128</v>
      </c>
      <c r="R44" s="44">
        <v>98</v>
      </c>
      <c r="S44" s="45">
        <v>86</v>
      </c>
      <c r="T44" s="46">
        <v>69</v>
      </c>
      <c r="U44" s="46">
        <v>63</v>
      </c>
    </row>
    <row r="45" spans="3:21">
      <c r="C45" s="27"/>
      <c r="D45" s="27"/>
      <c r="E45" s="27"/>
      <c r="F45" s="24" t="s">
        <v>17</v>
      </c>
      <c r="G45" s="53">
        <v>1314</v>
      </c>
      <c r="H45" s="53">
        <v>809</v>
      </c>
      <c r="I45" s="51">
        <v>812</v>
      </c>
      <c r="J45" s="55">
        <v>878</v>
      </c>
      <c r="K45" s="48">
        <v>774</v>
      </c>
      <c r="L45" s="48">
        <v>560</v>
      </c>
      <c r="M45" s="48">
        <v>422</v>
      </c>
      <c r="N45" s="48">
        <v>349</v>
      </c>
      <c r="O45" s="44">
        <v>414</v>
      </c>
      <c r="P45" s="44">
        <v>279</v>
      </c>
      <c r="Q45" s="44">
        <v>301</v>
      </c>
      <c r="R45" s="44">
        <v>222</v>
      </c>
      <c r="S45" s="45">
        <v>230</v>
      </c>
      <c r="T45" s="46">
        <v>210</v>
      </c>
      <c r="U45" s="46">
        <v>171</v>
      </c>
    </row>
    <row r="46" spans="3:21">
      <c r="C46" s="20"/>
      <c r="D46" s="20"/>
      <c r="E46" s="20"/>
      <c r="F46" s="24" t="s">
        <v>18</v>
      </c>
      <c r="G46" s="53">
        <v>96891</v>
      </c>
      <c r="H46" s="53">
        <v>92690</v>
      </c>
      <c r="I46" s="53">
        <v>88150</v>
      </c>
      <c r="J46" s="52">
        <v>74133</v>
      </c>
      <c r="K46" s="48">
        <v>70776</v>
      </c>
      <c r="L46" s="48">
        <v>64020</v>
      </c>
      <c r="M46" s="49">
        <f>SUM(M47:M49)</f>
        <v>54354</v>
      </c>
      <c r="N46" s="49">
        <v>47413</v>
      </c>
      <c r="O46" s="44">
        <v>42438</v>
      </c>
      <c r="P46" s="44">
        <v>37544</v>
      </c>
      <c r="Q46" s="44">
        <v>33376</v>
      </c>
      <c r="R46" s="44">
        <v>27615</v>
      </c>
      <c r="S46" s="45">
        <v>27696</v>
      </c>
      <c r="T46" s="46">
        <v>25396</v>
      </c>
      <c r="U46" s="46">
        <v>22552</v>
      </c>
    </row>
    <row r="47" spans="3:21">
      <c r="C47" s="100" t="s">
        <v>68</v>
      </c>
      <c r="D47" s="63"/>
      <c r="E47" s="63"/>
      <c r="F47" s="24" t="s">
        <v>15</v>
      </c>
      <c r="G47" s="53">
        <v>8515</v>
      </c>
      <c r="H47" s="53">
        <v>8756</v>
      </c>
      <c r="I47" s="51">
        <v>8168</v>
      </c>
      <c r="J47" s="52">
        <v>6463</v>
      </c>
      <c r="K47" s="48">
        <v>6017</v>
      </c>
      <c r="L47" s="48">
        <v>4521</v>
      </c>
      <c r="M47" s="48">
        <v>3654</v>
      </c>
      <c r="N47" s="48">
        <v>2899</v>
      </c>
      <c r="O47" s="44">
        <v>2676</v>
      </c>
      <c r="P47" s="44">
        <v>2270</v>
      </c>
      <c r="Q47" s="44">
        <v>2307</v>
      </c>
      <c r="R47" s="44">
        <v>1842</v>
      </c>
      <c r="S47" s="45">
        <v>1952</v>
      </c>
      <c r="T47" s="46">
        <v>2014</v>
      </c>
      <c r="U47" s="46">
        <v>1596</v>
      </c>
    </row>
    <row r="48" spans="3:21">
      <c r="C48" s="100"/>
      <c r="D48" s="63"/>
      <c r="E48" s="63"/>
      <c r="F48" s="24" t="s">
        <v>16</v>
      </c>
      <c r="G48" s="53">
        <v>34935</v>
      </c>
      <c r="H48" s="53">
        <v>33353</v>
      </c>
      <c r="I48" s="51">
        <v>31364</v>
      </c>
      <c r="J48" s="52">
        <v>26276</v>
      </c>
      <c r="K48" s="48">
        <v>24940</v>
      </c>
      <c r="L48" s="48">
        <v>21930</v>
      </c>
      <c r="M48" s="48">
        <v>16910</v>
      </c>
      <c r="N48" s="48">
        <v>14034</v>
      </c>
      <c r="O48" s="44">
        <v>13403</v>
      </c>
      <c r="P48" s="44">
        <v>12418</v>
      </c>
      <c r="Q48" s="44">
        <v>11367</v>
      </c>
      <c r="R48" s="44">
        <v>9845</v>
      </c>
      <c r="S48" s="45">
        <v>9316</v>
      </c>
      <c r="T48" s="46">
        <v>8257</v>
      </c>
      <c r="U48" s="46">
        <v>7448</v>
      </c>
    </row>
    <row r="49" spans="3:21">
      <c r="C49" s="20"/>
      <c r="D49" s="20"/>
      <c r="E49" s="20"/>
      <c r="F49" s="24" t="s">
        <v>17</v>
      </c>
      <c r="G49" s="53">
        <v>53441</v>
      </c>
      <c r="H49" s="53">
        <v>50581</v>
      </c>
      <c r="I49" s="51">
        <v>48618</v>
      </c>
      <c r="J49" s="52">
        <v>41394</v>
      </c>
      <c r="K49" s="48">
        <v>39819</v>
      </c>
      <c r="L49" s="48">
        <v>37569</v>
      </c>
      <c r="M49" s="48">
        <v>33790</v>
      </c>
      <c r="N49" s="48">
        <v>30480</v>
      </c>
      <c r="O49" s="44">
        <v>26359</v>
      </c>
      <c r="P49" s="44">
        <v>22856</v>
      </c>
      <c r="Q49" s="44">
        <v>19702</v>
      </c>
      <c r="R49" s="44">
        <v>15928</v>
      </c>
      <c r="S49" s="45">
        <v>16428</v>
      </c>
      <c r="T49" s="56">
        <v>15125</v>
      </c>
      <c r="U49" s="56">
        <v>13508</v>
      </c>
    </row>
    <row r="50" spans="3:21">
      <c r="C50" s="88" t="s">
        <v>19</v>
      </c>
      <c r="D50" s="28"/>
      <c r="E50" s="28"/>
      <c r="F50" s="28"/>
      <c r="G50" s="28"/>
      <c r="H50" s="28"/>
      <c r="I50" s="28"/>
      <c r="J50" s="28"/>
      <c r="K50" s="57"/>
      <c r="L50" s="58"/>
      <c r="M50" s="59"/>
      <c r="N50" s="59"/>
      <c r="O50" s="59"/>
      <c r="P50" s="59"/>
      <c r="Q50" s="59"/>
      <c r="R50" s="59"/>
      <c r="S50" s="59"/>
    </row>
    <row r="51" spans="3:21">
      <c r="C51" s="89" t="s">
        <v>44</v>
      </c>
      <c r="D51" s="29"/>
      <c r="E51" s="29"/>
      <c r="F51" s="29"/>
      <c r="G51" s="29"/>
      <c r="H51" s="29"/>
      <c r="I51" s="29"/>
      <c r="J51" s="29"/>
      <c r="K51" s="60"/>
      <c r="L51" s="61"/>
      <c r="M51" s="62"/>
      <c r="N51" s="62"/>
      <c r="O51" s="62"/>
      <c r="P51" s="62"/>
      <c r="Q51" s="62"/>
      <c r="R51" s="62"/>
      <c r="S51" s="62"/>
    </row>
    <row r="52" spans="3:21">
      <c r="C52" s="29"/>
      <c r="D52" s="29"/>
      <c r="E52" s="29"/>
      <c r="F52" s="29"/>
      <c r="G52" s="29"/>
      <c r="H52" s="29"/>
      <c r="I52" s="29"/>
      <c r="J52" s="29"/>
      <c r="K52" s="60"/>
      <c r="L52" s="61"/>
      <c r="M52" s="62"/>
      <c r="N52" s="62"/>
      <c r="O52" s="62"/>
      <c r="P52" s="62"/>
      <c r="Q52" s="62"/>
      <c r="R52" s="62"/>
      <c r="S52" s="62"/>
    </row>
  </sheetData>
  <mergeCells count="12">
    <mergeCell ref="C43:C44"/>
    <mergeCell ref="C47:C48"/>
    <mergeCell ref="C19:C20"/>
    <mergeCell ref="C23:C24"/>
    <mergeCell ref="C27:C28"/>
    <mergeCell ref="C31:C32"/>
    <mergeCell ref="C39:C40"/>
    <mergeCell ref="B7:C8"/>
    <mergeCell ref="B5:F5"/>
    <mergeCell ref="C11:C12"/>
    <mergeCell ref="C15:C16"/>
    <mergeCell ref="C35:C36"/>
  </mergeCells>
  <phoneticPr fontId="5"/>
  <pageMargins left="0.59055118110236227" right="0.39370078740157483" top="0.98425196850393704" bottom="0.59055118110236227" header="0.51181102362204722" footer="0.51181102362204722"/>
  <pageSetup paperSize="9" scale="75" orientation="landscape" r:id="rId1"/>
  <headerFooter alignWithMargins="0">
    <oddHeader>&amp;R&amp;"ＭＳ 明朝,標準"&amp;10&amp;A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3-2-2-1図(H25)</vt:lpstr>
      <vt:lpstr>3-2-2-1図(H24)</vt:lpstr>
      <vt:lpstr>3-2-2-1図(H9～23)</vt:lpstr>
      <vt:lpstr>'3-2-2-1図(H24)'!Print_Area</vt:lpstr>
      <vt:lpstr>'3-2-2-1図(H25)'!Print_Area</vt:lpstr>
      <vt:lpstr>'3-2-2-1図(H24)'!Print_Titles</vt:lpstr>
      <vt:lpstr>'3-2-2-1図(H25)'!Print_Titles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2014-07-14T06:36:00Z</cp:lastPrinted>
  <dcterms:created xsi:type="dcterms:W3CDTF">1997-07-03T11:55:21Z</dcterms:created>
  <dcterms:modified xsi:type="dcterms:W3CDTF">2014-10-22T01:00:19Z</dcterms:modified>
</cp:coreProperties>
</file>