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7" yWindow="829" windowWidth="5149" windowHeight="3994"/>
  </bookViews>
  <sheets>
    <sheet name="Link Data 2013" sheetId="10" r:id="rId1"/>
  </sheets>
  <definedNames>
    <definedName name="_A1000000">#REF!</definedName>
    <definedName name="_A65538">#REF!</definedName>
    <definedName name="_A90000">#REF!</definedName>
    <definedName name="_A960000">#REF!</definedName>
    <definedName name="A1232000">#REF!</definedName>
    <definedName name="A1233000">#REF!</definedName>
    <definedName name="_xlnm.Print_Area" localSheetId="0">'Link Data 2013'!$B$1:$CR$73</definedName>
  </definedNames>
  <calcPr calcId="145621"/>
</workbook>
</file>

<file path=xl/calcChain.xml><?xml version="1.0" encoding="utf-8"?>
<calcChain xmlns="http://schemas.openxmlformats.org/spreadsheetml/2006/main">
  <c r="X42" i="10" l="1"/>
  <c r="X43" i="10"/>
  <c r="X44" i="10"/>
  <c r="X45" i="10"/>
  <c r="X46" i="10"/>
  <c r="X47" i="10"/>
  <c r="CO34" i="10" l="1"/>
  <c r="CM34" i="10"/>
  <c r="CJ72" i="10" l="1"/>
  <c r="CB72" i="10"/>
  <c r="BT72" i="10"/>
  <c r="BL72" i="10"/>
  <c r="BD72" i="10"/>
  <c r="AV72" i="10"/>
  <c r="AN72" i="10"/>
  <c r="X72" i="10"/>
  <c r="P72" i="10"/>
  <c r="H72" i="10"/>
  <c r="CR37" i="10"/>
  <c r="CJ37" i="10"/>
  <c r="CB37" i="10"/>
  <c r="BT37" i="10"/>
  <c r="BL37" i="10"/>
  <c r="BD37" i="10"/>
  <c r="AV37" i="10"/>
  <c r="AN37" i="10"/>
  <c r="AF37" i="10"/>
  <c r="X37" i="10"/>
  <c r="P37" i="10"/>
  <c r="H37" i="10"/>
  <c r="CR36" i="10" l="1"/>
  <c r="CJ71" i="10"/>
  <c r="CJ36" i="10"/>
  <c r="CB71" i="10"/>
  <c r="CB36" i="10"/>
  <c r="BT71" i="10"/>
  <c r="BT36" i="10"/>
  <c r="BL71" i="10"/>
  <c r="BL36" i="10"/>
  <c r="BD71" i="10"/>
  <c r="BD36" i="10"/>
  <c r="AV71" i="10"/>
  <c r="AV36" i="10"/>
  <c r="AN71" i="10"/>
  <c r="AN36" i="10"/>
  <c r="AF36" i="10"/>
  <c r="X73" i="10"/>
  <c r="X71" i="10"/>
  <c r="X36" i="10"/>
  <c r="P71" i="10"/>
  <c r="P36" i="10"/>
  <c r="H71" i="10"/>
  <c r="H36" i="10"/>
  <c r="CR38" i="10"/>
  <c r="CR35" i="10"/>
  <c r="CR34" i="10"/>
  <c r="CP34" i="10"/>
  <c r="CR33" i="10"/>
  <c r="CR32" i="10"/>
  <c r="CR31" i="10"/>
  <c r="CR30" i="10"/>
  <c r="CR29" i="10"/>
  <c r="CR28" i="10"/>
  <c r="CR27" i="10"/>
  <c r="CR26" i="10"/>
  <c r="CR25" i="10"/>
  <c r="CR24" i="10"/>
  <c r="CR23" i="10"/>
  <c r="CR22" i="10"/>
  <c r="CR21" i="10"/>
  <c r="CR20" i="10"/>
  <c r="CR19" i="10"/>
  <c r="CR18" i="10"/>
  <c r="CR17" i="10"/>
  <c r="CR16" i="10"/>
  <c r="CR15" i="10"/>
  <c r="CR14" i="10"/>
  <c r="CR13" i="10"/>
  <c r="CR12" i="10"/>
  <c r="CR11" i="10"/>
  <c r="CR10" i="10"/>
  <c r="CR9" i="10"/>
  <c r="CR8" i="10"/>
  <c r="CR7" i="10"/>
  <c r="CJ73" i="10"/>
  <c r="CJ70" i="10"/>
  <c r="CJ69" i="10"/>
  <c r="CJ68" i="10"/>
  <c r="CF67" i="10"/>
  <c r="CE67" i="10"/>
  <c r="CJ67" i="10"/>
  <c r="CI67" i="10"/>
  <c r="CH67" i="10"/>
  <c r="CG67" i="10"/>
  <c r="CF66" i="10"/>
  <c r="CE66" i="10"/>
  <c r="CJ66" i="10"/>
  <c r="CG66" i="10"/>
  <c r="CJ65" i="10"/>
  <c r="CH65" i="10"/>
  <c r="CJ64" i="10"/>
  <c r="CH64" i="10"/>
  <c r="CJ63" i="10"/>
  <c r="CJ62" i="10"/>
  <c r="CJ61" i="10"/>
  <c r="CJ60" i="10"/>
  <c r="CJ59" i="10"/>
  <c r="CJ58" i="10"/>
  <c r="CJ57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38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2" i="10"/>
  <c r="CJ11" i="10"/>
  <c r="CJ10" i="10"/>
  <c r="CJ9" i="10"/>
  <c r="CJ8" i="10"/>
  <c r="CJ7" i="10"/>
  <c r="CB73" i="10"/>
  <c r="CB70" i="10"/>
  <c r="CB69" i="10"/>
  <c r="CB68" i="10"/>
  <c r="CB67" i="10"/>
  <c r="CB38" i="10"/>
  <c r="CB35" i="10"/>
  <c r="CB34" i="10"/>
  <c r="CB33" i="10"/>
  <c r="CB32" i="10"/>
  <c r="BX31" i="10"/>
  <c r="BW31" i="10"/>
  <c r="CB31" i="10"/>
  <c r="CA31" i="10"/>
  <c r="BY31" i="10"/>
  <c r="BX30" i="10"/>
  <c r="BW30" i="10"/>
  <c r="CB30" i="10"/>
  <c r="CA30" i="10"/>
  <c r="BY30" i="10"/>
  <c r="CB29" i="10"/>
  <c r="CB28" i="10"/>
  <c r="CB27" i="10"/>
  <c r="BZ27" i="10"/>
  <c r="CB26" i="10"/>
  <c r="CB25" i="10"/>
  <c r="CB24" i="10"/>
  <c r="CB23" i="10"/>
  <c r="CB22" i="10"/>
  <c r="CB21" i="10"/>
  <c r="CB20" i="10"/>
  <c r="CB19" i="10"/>
  <c r="CB18" i="10"/>
  <c r="CB17" i="10"/>
  <c r="CB16" i="10"/>
  <c r="CB15" i="10"/>
  <c r="CB14" i="10"/>
  <c r="CB13" i="10"/>
  <c r="CB12" i="10"/>
  <c r="CB11" i="10"/>
  <c r="CB10" i="10"/>
  <c r="CB9" i="10"/>
  <c r="CB8" i="10"/>
  <c r="CB7" i="10"/>
  <c r="BT73" i="10"/>
  <c r="BT70" i="10"/>
  <c r="BT69" i="10"/>
  <c r="BT68" i="10"/>
  <c r="BT67" i="10"/>
  <c r="BT66" i="10"/>
  <c r="BT65" i="10"/>
  <c r="BT64" i="10"/>
  <c r="BT63" i="10"/>
  <c r="BT62" i="10"/>
  <c r="BT61" i="10"/>
  <c r="BT60" i="10"/>
  <c r="BT59" i="10"/>
  <c r="BT58" i="10"/>
  <c r="BT57" i="10"/>
  <c r="BT56" i="10"/>
  <c r="BT55" i="10"/>
  <c r="BT54" i="10"/>
  <c r="BT53" i="10"/>
  <c r="BT52" i="10"/>
  <c r="BT51" i="10"/>
  <c r="BT50" i="10"/>
  <c r="BT49" i="10"/>
  <c r="BT48" i="10"/>
  <c r="BT47" i="10"/>
  <c r="BT46" i="10"/>
  <c r="BT45" i="10"/>
  <c r="BT44" i="10"/>
  <c r="BT43" i="10"/>
  <c r="BT42" i="10"/>
  <c r="BT38" i="10"/>
  <c r="BT35" i="10"/>
  <c r="BT34" i="10"/>
  <c r="BT33" i="10"/>
  <c r="BT32" i="10"/>
  <c r="BT31" i="10"/>
  <c r="BT30" i="10"/>
  <c r="BT29" i="10"/>
  <c r="BT28" i="10"/>
  <c r="BT27" i="10"/>
  <c r="BT26" i="10"/>
  <c r="BT25" i="10"/>
  <c r="BT24" i="10"/>
  <c r="BT23" i="10"/>
  <c r="BT22" i="10"/>
  <c r="BT21" i="10"/>
  <c r="BT20" i="10"/>
  <c r="BT19" i="10"/>
  <c r="BT18" i="10"/>
  <c r="BT17" i="10"/>
  <c r="BT16" i="10"/>
  <c r="BT15" i="10"/>
  <c r="BT14" i="10"/>
  <c r="BT13" i="10"/>
  <c r="BT12" i="10"/>
  <c r="BT11" i="10"/>
  <c r="BT10" i="10"/>
  <c r="BT9" i="10"/>
  <c r="BT8" i="10"/>
  <c r="BT7" i="10"/>
  <c r="BL73" i="10"/>
  <c r="BL70" i="10"/>
  <c r="BL69" i="10"/>
  <c r="BL68" i="10"/>
  <c r="BL67" i="10"/>
  <c r="BL66" i="10"/>
  <c r="BL65" i="10"/>
  <c r="BL64" i="10"/>
  <c r="BL63" i="10"/>
  <c r="BL62" i="10"/>
  <c r="BL61" i="10"/>
  <c r="BL60" i="10"/>
  <c r="BL59" i="10"/>
  <c r="BL58" i="10"/>
  <c r="BL57" i="10"/>
  <c r="BL56" i="10"/>
  <c r="BL55" i="10"/>
  <c r="BL54" i="10"/>
  <c r="BL53" i="10"/>
  <c r="BL52" i="10"/>
  <c r="BL51" i="10"/>
  <c r="BL50" i="10"/>
  <c r="BL49" i="10"/>
  <c r="BL48" i="10"/>
  <c r="BL47" i="10"/>
  <c r="BL46" i="10"/>
  <c r="BL45" i="10"/>
  <c r="BL44" i="10"/>
  <c r="BL43" i="10"/>
  <c r="BL42" i="10"/>
  <c r="BL38" i="10"/>
  <c r="BL35" i="10"/>
  <c r="BL34" i="10"/>
  <c r="BL33" i="10"/>
  <c r="BL32" i="10"/>
  <c r="BL31" i="10"/>
  <c r="BL30" i="10"/>
  <c r="BL29" i="10"/>
  <c r="BL28" i="10"/>
  <c r="BL27" i="10"/>
  <c r="BL26" i="10"/>
  <c r="BL25" i="10"/>
  <c r="BL24" i="10"/>
  <c r="BL23" i="10"/>
  <c r="BL22" i="10"/>
  <c r="BL21" i="10"/>
  <c r="BL20" i="10"/>
  <c r="BL19" i="10"/>
  <c r="BL18" i="10"/>
  <c r="BL17" i="10"/>
  <c r="BL16" i="10"/>
  <c r="BL15" i="10"/>
  <c r="BL14" i="10"/>
  <c r="BL13" i="10"/>
  <c r="BL12" i="10"/>
  <c r="BL11" i="10"/>
  <c r="BL10" i="10"/>
  <c r="BL9" i="10"/>
  <c r="BL8" i="10"/>
  <c r="BL7" i="10"/>
  <c r="BD73" i="10"/>
  <c r="BD70" i="10"/>
  <c r="BD69" i="10"/>
  <c r="BD68" i="10"/>
  <c r="BD67" i="10"/>
  <c r="BD66" i="10"/>
  <c r="BD65" i="10"/>
  <c r="BD64" i="10"/>
  <c r="BD63" i="10"/>
  <c r="BD62" i="10"/>
  <c r="BD61" i="10"/>
  <c r="BD60" i="10"/>
  <c r="BD59" i="10"/>
  <c r="BD58" i="10"/>
  <c r="BD57" i="10"/>
  <c r="BD56" i="10"/>
  <c r="BD55" i="10"/>
  <c r="BD54" i="10"/>
  <c r="BD53" i="10"/>
  <c r="BD52" i="10"/>
  <c r="BD51" i="10"/>
  <c r="BD50" i="10"/>
  <c r="BD49" i="10"/>
  <c r="BD48" i="10"/>
  <c r="BD47" i="10"/>
  <c r="BD46" i="10"/>
  <c r="BD45" i="10"/>
  <c r="BD44" i="10"/>
  <c r="BD43" i="10"/>
  <c r="BD42" i="10"/>
  <c r="BD38" i="10"/>
  <c r="BD35" i="10"/>
  <c r="BD34" i="10"/>
  <c r="BD33" i="10"/>
  <c r="BD32" i="10"/>
  <c r="BD31" i="10"/>
  <c r="BD30" i="10"/>
  <c r="BD29" i="10"/>
  <c r="BD28" i="10"/>
  <c r="BD27" i="10"/>
  <c r="BD26" i="10"/>
  <c r="BD25" i="10"/>
  <c r="BD24" i="10"/>
  <c r="BD23" i="10"/>
  <c r="BD22" i="10"/>
  <c r="BD21" i="10"/>
  <c r="BD20" i="10"/>
  <c r="BD19" i="10"/>
  <c r="BD18" i="10"/>
  <c r="BD17" i="10"/>
  <c r="BD16" i="10"/>
  <c r="BD15" i="10"/>
  <c r="BD14" i="10"/>
  <c r="BD13" i="10"/>
  <c r="BD12" i="10"/>
  <c r="BD11" i="10"/>
  <c r="BD10" i="10"/>
  <c r="BD9" i="10"/>
  <c r="BD8" i="10"/>
  <c r="BD7" i="10"/>
  <c r="AV73" i="10"/>
  <c r="AV70" i="10"/>
  <c r="AV69" i="10"/>
  <c r="AV68" i="10"/>
  <c r="AV67" i="10"/>
  <c r="AV66" i="10"/>
  <c r="AV65" i="10"/>
  <c r="AV64" i="10"/>
  <c r="AV63" i="10"/>
  <c r="AV62" i="10"/>
  <c r="AV61" i="10"/>
  <c r="AV60" i="10"/>
  <c r="AV59" i="10"/>
  <c r="AV58" i="10"/>
  <c r="AV57" i="10"/>
  <c r="AV56" i="10"/>
  <c r="AV55" i="10"/>
  <c r="AV54" i="10"/>
  <c r="AV53" i="10"/>
  <c r="AV52" i="10"/>
  <c r="AV51" i="10"/>
  <c r="AV50" i="10"/>
  <c r="AV49" i="10"/>
  <c r="AV48" i="10"/>
  <c r="AV47" i="10"/>
  <c r="AV46" i="10"/>
  <c r="AV45" i="10"/>
  <c r="AV44" i="10"/>
  <c r="AV43" i="10"/>
  <c r="AV42" i="10"/>
  <c r="AV38" i="10"/>
  <c r="AV35" i="10"/>
  <c r="AV34" i="10"/>
  <c r="AV33" i="10"/>
  <c r="AV32" i="10"/>
  <c r="AV31" i="10"/>
  <c r="AV30" i="10"/>
  <c r="AV29" i="10"/>
  <c r="AV28" i="10"/>
  <c r="AV27" i="10"/>
  <c r="AV26" i="10"/>
  <c r="AV25" i="10"/>
  <c r="AV24" i="10"/>
  <c r="AV23" i="10"/>
  <c r="AV22" i="10"/>
  <c r="AV21" i="10"/>
  <c r="AV20" i="10"/>
  <c r="AV19" i="10"/>
  <c r="AV18" i="10"/>
  <c r="AV17" i="10"/>
  <c r="AV16" i="10"/>
  <c r="AV15" i="10"/>
  <c r="AV14" i="10"/>
  <c r="AV13" i="10"/>
  <c r="AV12" i="10"/>
  <c r="AV11" i="10"/>
  <c r="AV10" i="10"/>
  <c r="AV9" i="10"/>
  <c r="AV8" i="10"/>
  <c r="AV7" i="10"/>
  <c r="AN73" i="10"/>
  <c r="AN70" i="10"/>
  <c r="AN69" i="10"/>
  <c r="AN68" i="10"/>
  <c r="AN67" i="10"/>
  <c r="AN66" i="10"/>
  <c r="AN65" i="10"/>
  <c r="AN64" i="10"/>
  <c r="AN63" i="10"/>
  <c r="AN62" i="10"/>
  <c r="AN61" i="10"/>
  <c r="AN60" i="10"/>
  <c r="AN59" i="10"/>
  <c r="AN58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38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F38" i="10"/>
  <c r="AF35" i="10"/>
  <c r="AF34" i="10"/>
  <c r="AF33" i="10"/>
  <c r="AF32" i="10"/>
  <c r="AF31" i="10"/>
  <c r="AF30" i="10"/>
  <c r="AF29" i="10"/>
  <c r="AF28" i="10"/>
  <c r="AF27" i="10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X70" i="10"/>
  <c r="X69" i="10"/>
  <c r="X68" i="10"/>
  <c r="X67" i="10"/>
  <c r="X66" i="10"/>
  <c r="X65" i="10"/>
  <c r="X64" i="10"/>
  <c r="X63" i="10"/>
  <c r="X62" i="10"/>
  <c r="X61" i="10"/>
  <c r="X60" i="10"/>
  <c r="X59" i="10"/>
  <c r="X58" i="10"/>
  <c r="X57" i="10"/>
  <c r="X56" i="10"/>
  <c r="X55" i="10"/>
  <c r="X54" i="10"/>
  <c r="X53" i="10"/>
  <c r="X52" i="10"/>
  <c r="X51" i="10"/>
  <c r="X50" i="10"/>
  <c r="X49" i="10"/>
  <c r="X48" i="10"/>
  <c r="X38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P73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38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H73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38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</calcChain>
</file>

<file path=xl/sharedStrings.xml><?xml version="1.0" encoding="utf-8"?>
<sst xmlns="http://schemas.openxmlformats.org/spreadsheetml/2006/main" count="191" uniqueCount="44">
  <si>
    <t>(1982-2013)</t>
    <phoneticPr fontId="3"/>
  </si>
  <si>
    <t xml:space="preserve">Year </t>
  </si>
  <si>
    <t>Reported
cases</t>
    <phoneticPr fontId="3"/>
  </si>
  <si>
    <t>Cleared
cases</t>
    <phoneticPr fontId="3"/>
  </si>
  <si>
    <t>Female (included
in total number)</t>
    <phoneticPr fontId="3"/>
  </si>
  <si>
    <t>Juvenile (included
in total number)</t>
    <phoneticPr fontId="3"/>
  </si>
  <si>
    <t>Clearance
rate</t>
    <phoneticPr fontId="3"/>
  </si>
  <si>
    <t>[1] Homicide</t>
    <phoneticPr fontId="3"/>
  </si>
  <si>
    <t>[2] Robbery</t>
    <phoneticPr fontId="3"/>
  </si>
  <si>
    <t>[3] Injury</t>
    <phoneticPr fontId="3"/>
  </si>
  <si>
    <t>[4] Assault</t>
    <phoneticPr fontId="3"/>
  </si>
  <si>
    <t>[5] Intimidation</t>
    <phoneticPr fontId="3"/>
  </si>
  <si>
    <t>[6] Fraud</t>
    <phoneticPr fontId="3"/>
  </si>
  <si>
    <t>[7] Extortion</t>
    <phoneticPr fontId="3"/>
  </si>
  <si>
    <t>[8] Embezzlement</t>
    <phoneticPr fontId="3"/>
  </si>
  <si>
    <r>
      <rPr>
        <b/>
        <sz val="10"/>
        <rFont val="ＭＳ 明朝"/>
        <family val="1"/>
        <charset val="128"/>
      </rPr>
      <t>　</t>
    </r>
    <r>
      <rPr>
        <b/>
        <sz val="10"/>
        <rFont val="Times New Roman"/>
        <family val="1"/>
      </rPr>
      <t>a Embezzlement (exclude embezzlement of lost property)</t>
    </r>
    <phoneticPr fontId="3"/>
  </si>
  <si>
    <r>
      <rPr>
        <b/>
        <sz val="10"/>
        <rFont val="ＭＳ 明朝"/>
        <family val="1"/>
        <charset val="128"/>
      </rPr>
      <t>　</t>
    </r>
    <r>
      <rPr>
        <b/>
        <sz val="10"/>
        <rFont val="Times New Roman"/>
        <family val="1"/>
      </rPr>
      <t>b</t>
    </r>
    <r>
      <rPr>
        <b/>
        <sz val="10"/>
        <rFont val="ＭＳ 明朝"/>
        <family val="1"/>
        <charset val="128"/>
      </rPr>
      <t>　</t>
    </r>
    <r>
      <rPr>
        <b/>
        <sz val="10"/>
        <rFont val="Times New Roman"/>
        <family val="1"/>
      </rPr>
      <t>Embezzlement of lost property</t>
    </r>
    <phoneticPr fontId="3"/>
  </si>
  <si>
    <t>[9] Rape</t>
    <phoneticPr fontId="3"/>
  </si>
  <si>
    <t>[10] Forcible indecency</t>
    <phoneticPr fontId="3"/>
  </si>
  <si>
    <t>[11] Arson</t>
    <phoneticPr fontId="3"/>
  </si>
  <si>
    <t>[12] Obstruction of performance of public duty</t>
    <phoneticPr fontId="3"/>
  </si>
  <si>
    <t>[13] Breaking into a residence</t>
    <phoneticPr fontId="3"/>
  </si>
  <si>
    <t>[14] Damage to property</t>
    <phoneticPr fontId="3"/>
  </si>
  <si>
    <t>[16] Public indecency</t>
    <phoneticPr fontId="3"/>
  </si>
  <si>
    <t xml:space="preserve">[18] Kidnapping/human trafficking </t>
    <phoneticPr fontId="3"/>
  </si>
  <si>
    <t xml:space="preserve">[21] Gambling, lottery </t>
    <phoneticPr fontId="3"/>
  </si>
  <si>
    <r>
      <t>Note 1:</t>
    </r>
    <r>
      <rPr>
        <sz val="9"/>
        <rFont val="ＭＳ 明朝"/>
        <family val="1"/>
        <charset val="128"/>
      </rPr>
      <t/>
    </r>
    <phoneticPr fontId="52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</si>
  <si>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>2:</t>
    </r>
    <phoneticPr fontId="5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</si>
  <si>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>3:</t>
    </r>
    <r>
      <rPr>
        <sz val="9"/>
        <rFont val="ＭＳ 明朝"/>
        <family val="1"/>
        <charset val="128"/>
      </rPr>
      <t/>
    </r>
    <phoneticPr fontId="5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</si>
  <si>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>4:</t>
    </r>
    <phoneticPr fontId="5"/>
  </si>
  <si>
    <t>Source:</t>
    <phoneticPr fontId="52"/>
  </si>
  <si>
    <t>Juvenile refers to a person whose age is 14-19 at the time of the commission and the disposition.</t>
    <phoneticPr fontId="52"/>
  </si>
  <si>
    <t>Number of human trafficking in [18] Kidnapping/human trafficking has been included since 2005.</t>
    <phoneticPr fontId="5"/>
  </si>
  <si>
    <t>Criminal Statistics of the Naitonal Poice Agency</t>
    <phoneticPr fontId="52"/>
  </si>
  <si>
    <t>Number of
cleared persons</t>
    <phoneticPr fontId="3"/>
  </si>
  <si>
    <t xml:space="preserve">Fig. 1-1-2-3  Major non-traffic Penal Code offenses: </t>
    <phoneticPr fontId="3"/>
  </si>
  <si>
    <t xml:space="preserve">   number of reported/cleared cases and clearance rate</t>
    <phoneticPr fontId="3"/>
  </si>
  <si>
    <t>[15] Acceptance of stolen property</t>
    <phoneticPr fontId="3"/>
  </si>
  <si>
    <t>[17] Distribution of obscene objects</t>
    <phoneticPr fontId="3"/>
  </si>
  <si>
    <t>[19] Counterfeiting currency</t>
    <phoneticPr fontId="3"/>
  </si>
  <si>
    <t>[20] Counterfeit of document, securities, payment card, etc.</t>
    <phoneticPr fontId="3"/>
  </si>
  <si>
    <t>Number of payment cards in [20] Counterfeit of document, securities and panyment cards have been included since 2002.</t>
    <phoneticPr fontId="5"/>
  </si>
  <si>
    <t>of Penal Code.</t>
    <phoneticPr fontId="3"/>
  </si>
  <si>
    <t>Payment cards refers to  Crimes Related to Electromagnetic Records of Payment Cards in  Chapter XVIII-2, Part II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</si>
</sst>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&quot;¥&quot;#,##0_);[Red]\(&quot;¥&quot;#,##0\)"/>
    <numFmt numFmtId="177" formatCode="_(* #,##0_);_(* \(#,##0\);_(* &quot;-&quot;_);_(@_)"/>
    <numFmt numFmtId="178" formatCode="#,##0_ "/>
    <numFmt numFmtId="179" formatCode="0_ "/>
    <numFmt numFmtId="180" formatCode="#,##0_);[Red]\(#,##0\)"/>
    <numFmt numFmtId="181" formatCode="0.0_);[Red]\(0.0\)"/>
    <numFmt numFmtId="182" formatCode="#,##0.0_);\(#,##0.0\)"/>
    <numFmt numFmtId="183" formatCode="0%;\(0%\)"/>
    <numFmt numFmtId="184" formatCode="0.0%"/>
    <numFmt numFmtId="185" formatCode="&quot;$&quot;#,##0;&quot;¥&quot;\!\(&quot;$&quot;#,##0&quot;¥&quot;\!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5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96">
    <xf numFmtId="0" fontId="0" fillId="0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5" fontId="26" fillId="0" borderId="0" applyFill="0" applyBorder="0" applyAlignment="0"/>
    <xf numFmtId="0" fontId="35" fillId="0" borderId="0"/>
    <xf numFmtId="0" fontId="36" fillId="0" borderId="1" applyNumberFormat="0" applyFill="0" applyProtection="0">
      <alignment horizontal="center"/>
    </xf>
    <xf numFmtId="38" fontId="37" fillId="0" borderId="0" applyFont="0" applyFill="0" applyBorder="0" applyAlignment="0" applyProtection="0"/>
    <xf numFmtId="37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39" fontId="34" fillId="0" borderId="0" applyFont="0" applyFill="0" applyBorder="0" applyAlignment="0" applyProtection="0"/>
    <xf numFmtId="40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37" fillId="0" borderId="0" applyFont="0" applyFill="0" applyBorder="0" applyAlignment="0" applyProtection="0"/>
    <xf numFmtId="0" fontId="38" fillId="0" borderId="0">
      <alignment horizontal="left"/>
    </xf>
    <xf numFmtId="38" fontId="39" fillId="19" borderId="0" applyNumberFormat="0" applyBorder="0" applyAlignment="0" applyProtection="0"/>
    <xf numFmtId="0" fontId="40" fillId="0" borderId="0">
      <alignment horizontal="left"/>
    </xf>
    <xf numFmtId="0" fontId="41" fillId="0" borderId="2" applyNumberFormat="0" applyAlignment="0" applyProtection="0">
      <alignment horizontal="left" vertical="center"/>
    </xf>
    <xf numFmtId="0" fontId="41" fillId="0" borderId="3">
      <alignment horizontal="left" vertical="center"/>
    </xf>
    <xf numFmtId="10" fontId="39" fillId="20" borderId="4" applyNumberFormat="0" applyBorder="0" applyAlignment="0" applyProtection="0"/>
    <xf numFmtId="1" fontId="14" fillId="0" borderId="0" applyProtection="0">
      <protection locked="0"/>
    </xf>
    <xf numFmtId="0" fontId="42" fillId="0" borderId="5"/>
    <xf numFmtId="0" fontId="26" fillId="0" borderId="0"/>
    <xf numFmtId="190" fontId="43" fillId="0" borderId="0"/>
    <xf numFmtId="0" fontId="44" fillId="0" borderId="0"/>
    <xf numFmtId="10" fontId="44" fillId="0" borderId="0" applyFont="0" applyFill="0" applyBorder="0" applyAlignment="0" applyProtection="0"/>
    <xf numFmtId="4" fontId="38" fillId="0" borderId="0">
      <alignment horizontal="right"/>
    </xf>
    <xf numFmtId="4" fontId="45" fillId="0" borderId="0">
      <alignment horizontal="right"/>
    </xf>
    <xf numFmtId="0" fontId="46" fillId="0" borderId="0">
      <alignment horizontal="left"/>
    </xf>
    <xf numFmtId="0" fontId="39" fillId="0" borderId="0" applyNumberFormat="0" applyFill="0" applyBorder="0" applyProtection="0">
      <alignment vertical="top" wrapText="1"/>
    </xf>
    <xf numFmtId="3" fontId="39" fillId="0" borderId="0" applyFill="0" applyBorder="0" applyProtection="0">
      <alignment horizontal="right" vertical="top" wrapText="1"/>
    </xf>
    <xf numFmtId="3" fontId="47" fillId="0" borderId="0" applyFill="0" applyBorder="0" applyProtection="0">
      <alignment horizontal="right" vertical="top" wrapText="1"/>
    </xf>
    <xf numFmtId="0" fontId="42" fillId="0" borderId="0"/>
    <xf numFmtId="0" fontId="48" fillId="0" borderId="0">
      <alignment horizont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2" fillId="2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91" fontId="49" fillId="0" borderId="0" applyBorder="0">
      <alignment horizontal="right"/>
    </xf>
    <xf numFmtId="49" fontId="26" fillId="0" borderId="0" applyFont="0"/>
    <xf numFmtId="0" fontId="17" fillId="27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17" fillId="27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17" fillId="27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17" fillId="27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7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7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7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7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192" fontId="49" fillId="0" borderId="0" applyFill="0" applyBorder="0"/>
    <xf numFmtId="191" fontId="49" fillId="0" borderId="0" applyFill="0" applyBorder="0"/>
    <xf numFmtId="193" fontId="49" fillId="0" borderId="0" applyFill="0" applyBorder="0"/>
    <xf numFmtId="49" fontId="49" fillId="29" borderId="20">
      <alignment horizontal="center"/>
    </xf>
    <xf numFmtId="178" fontId="49" fillId="29" borderId="20">
      <alignment horizontal="right"/>
    </xf>
    <xf numFmtId="14" fontId="49" fillId="29" borderId="0" applyBorder="0">
      <alignment horizontal="center"/>
    </xf>
    <xf numFmtId="49" fontId="49" fillId="0" borderId="2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21">
      <alignment horizontal="left"/>
    </xf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4" fontId="49" fillId="0" borderId="22" applyBorder="0">
      <alignment horizontal="left"/>
    </xf>
    <xf numFmtId="0" fontId="25" fillId="9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14" fontId="49" fillId="0" borderId="0" applyFill="0" applyBorder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194" fontId="4" fillId="0" borderId="0"/>
    <xf numFmtId="49" fontId="49" fillId="0" borderId="0"/>
    <xf numFmtId="0" fontId="51" fillId="0" borderId="0"/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" fillId="0" borderId="0"/>
    <xf numFmtId="0" fontId="26" fillId="0" borderId="0"/>
  </cellStyleXfs>
  <cellXfs count="72">
    <xf numFmtId="0" fontId="0" fillId="0" borderId="0" xfId="0"/>
    <xf numFmtId="180" fontId="54" fillId="0" borderId="0" xfId="2531" applyNumberFormat="1" applyFont="1" applyFill="1" applyAlignment="1">
      <alignment vertical="center"/>
    </xf>
    <xf numFmtId="177" fontId="54" fillId="0" borderId="0" xfId="2531" applyNumberFormat="1" applyFont="1" applyFill="1" applyAlignment="1">
      <alignment vertical="center"/>
    </xf>
    <xf numFmtId="180" fontId="53" fillId="0" borderId="0" xfId="2531" applyNumberFormat="1" applyFont="1" applyFill="1" applyAlignment="1">
      <alignment vertical="center"/>
    </xf>
    <xf numFmtId="180" fontId="56" fillId="0" borderId="0" xfId="2531" applyNumberFormat="1" applyFont="1" applyFill="1" applyAlignment="1">
      <alignment horizontal="right" vertical="center"/>
    </xf>
    <xf numFmtId="177" fontId="54" fillId="0" borderId="0" xfId="2531" applyNumberFormat="1" applyFont="1" applyFill="1" applyAlignment="1">
      <alignment horizontal="right" vertical="center"/>
    </xf>
    <xf numFmtId="180" fontId="57" fillId="0" borderId="0" xfId="2531" applyNumberFormat="1" applyFont="1" applyFill="1" applyBorder="1" applyAlignment="1">
      <alignment vertical="center"/>
    </xf>
    <xf numFmtId="180" fontId="57" fillId="0" borderId="0" xfId="2531" applyNumberFormat="1" applyFont="1" applyFill="1" applyAlignment="1">
      <alignment vertical="center"/>
    </xf>
    <xf numFmtId="180" fontId="54" fillId="0" borderId="0" xfId="2531" applyNumberFormat="1" applyFont="1" applyFill="1" applyBorder="1" applyAlignment="1">
      <alignment vertical="center"/>
    </xf>
    <xf numFmtId="181" fontId="54" fillId="0" borderId="0" xfId="2531" applyNumberFormat="1" applyFont="1" applyFill="1" applyAlignment="1">
      <alignment vertical="center"/>
    </xf>
    <xf numFmtId="180" fontId="57" fillId="0" borderId="1" xfId="2531" applyNumberFormat="1" applyFont="1" applyFill="1" applyBorder="1" applyAlignment="1">
      <alignment vertical="center"/>
    </xf>
    <xf numFmtId="180" fontId="57" fillId="0" borderId="30" xfId="2531" applyNumberFormat="1" applyFont="1" applyFill="1" applyBorder="1" applyAlignment="1">
      <alignment vertical="center"/>
    </xf>
    <xf numFmtId="180" fontId="54" fillId="0" borderId="26" xfId="2531" applyNumberFormat="1" applyFont="1" applyFill="1" applyBorder="1" applyAlignment="1">
      <alignment horizontal="center" vertical="center"/>
    </xf>
    <xf numFmtId="180" fontId="54" fillId="0" borderId="24" xfId="1926" applyNumberFormat="1" applyFont="1" applyFill="1" applyBorder="1" applyAlignment="1">
      <alignment vertical="center"/>
    </xf>
    <xf numFmtId="180" fontId="54" fillId="0" borderId="25" xfId="1926" applyNumberFormat="1" applyFont="1" applyFill="1" applyBorder="1" applyAlignment="1">
      <alignment vertical="center"/>
    </xf>
    <xf numFmtId="177" fontId="54" fillId="0" borderId="25" xfId="2531" applyNumberFormat="1" applyFont="1" applyFill="1" applyBorder="1" applyAlignment="1">
      <alignment vertical="center"/>
    </xf>
    <xf numFmtId="181" fontId="54" fillId="0" borderId="25" xfId="2531" applyNumberFormat="1" applyFont="1" applyFill="1" applyBorder="1" applyAlignment="1">
      <alignment vertical="center"/>
    </xf>
    <xf numFmtId="180" fontId="54" fillId="0" borderId="24" xfId="1926" applyNumberFormat="1" applyFont="1" applyFill="1" applyBorder="1"/>
    <xf numFmtId="180" fontId="54" fillId="0" borderId="23" xfId="1926" applyNumberFormat="1" applyFont="1" applyFill="1" applyBorder="1"/>
    <xf numFmtId="180" fontId="54" fillId="0" borderId="25" xfId="1926" applyNumberFormat="1" applyFont="1" applyFill="1" applyBorder="1"/>
    <xf numFmtId="177" fontId="54" fillId="0" borderId="29" xfId="2531" applyNumberFormat="1" applyFont="1" applyFill="1" applyBorder="1" applyAlignment="1">
      <alignment vertical="center"/>
    </xf>
    <xf numFmtId="180" fontId="54" fillId="0" borderId="0" xfId="1926" applyNumberFormat="1" applyFont="1" applyFill="1"/>
    <xf numFmtId="180" fontId="54" fillId="0" borderId="0" xfId="1926" applyNumberFormat="1" applyFont="1" applyFill="1" applyBorder="1"/>
    <xf numFmtId="177" fontId="54" fillId="0" borderId="24" xfId="2531" applyNumberFormat="1" applyFont="1" applyFill="1" applyBorder="1" applyAlignment="1">
      <alignment vertical="center"/>
    </xf>
    <xf numFmtId="177" fontId="54" fillId="0" borderId="24" xfId="2531" applyNumberFormat="1" applyFont="1" applyFill="1" applyBorder="1" applyAlignment="1">
      <alignment horizontal="right" vertical="center"/>
    </xf>
    <xf numFmtId="177" fontId="54" fillId="0" borderId="25" xfId="2531" applyNumberFormat="1" applyFont="1" applyFill="1" applyBorder="1" applyAlignment="1">
      <alignment horizontal="right" vertical="center"/>
    </xf>
    <xf numFmtId="180" fontId="54" fillId="0" borderId="0" xfId="1926" applyNumberFormat="1" applyFont="1" applyFill="1" applyBorder="1" applyAlignment="1">
      <alignment vertical="center"/>
    </xf>
    <xf numFmtId="177" fontId="54" fillId="0" borderId="0" xfId="2531" applyNumberFormat="1" applyFont="1" applyFill="1" applyBorder="1" applyAlignment="1">
      <alignment vertical="center"/>
    </xf>
    <xf numFmtId="177" fontId="54" fillId="0" borderId="23" xfId="2531" applyNumberFormat="1" applyFont="1" applyFill="1" applyBorder="1" applyAlignment="1">
      <alignment horizontal="right" vertical="center"/>
    </xf>
    <xf numFmtId="177" fontId="54" fillId="0" borderId="0" xfId="2531" applyNumberFormat="1" applyFont="1" applyFill="1" applyBorder="1" applyAlignment="1">
      <alignment horizontal="right" vertical="center"/>
    </xf>
    <xf numFmtId="180" fontId="54" fillId="30" borderId="24" xfId="1926" applyNumberFormat="1" applyFont="1" applyFill="1" applyBorder="1" applyAlignment="1">
      <alignment vertical="center"/>
    </xf>
    <xf numFmtId="177" fontId="54" fillId="30" borderId="24" xfId="2531" applyNumberFormat="1" applyFont="1" applyFill="1" applyBorder="1" applyAlignment="1">
      <alignment vertical="center"/>
    </xf>
    <xf numFmtId="181" fontId="54" fillId="30" borderId="25" xfId="2531" applyNumberFormat="1" applyFont="1" applyFill="1" applyBorder="1" applyAlignment="1">
      <alignment vertical="center"/>
    </xf>
    <xf numFmtId="180" fontId="54" fillId="30" borderId="0" xfId="2531" applyNumberFormat="1" applyFont="1" applyFill="1" applyAlignment="1">
      <alignment vertical="center"/>
    </xf>
    <xf numFmtId="180" fontId="58" fillId="30" borderId="24" xfId="1926" applyNumberFormat="1" applyFont="1" applyFill="1" applyBorder="1" applyAlignment="1">
      <alignment vertical="center"/>
    </xf>
    <xf numFmtId="177" fontId="54" fillId="30" borderId="24" xfId="2531" applyNumberFormat="1" applyFont="1" applyFill="1" applyBorder="1" applyAlignment="1">
      <alignment horizontal="center" vertical="center"/>
    </xf>
    <xf numFmtId="177" fontId="54" fillId="0" borderId="24" xfId="2531" applyNumberFormat="1" applyFont="1" applyFill="1" applyBorder="1" applyAlignment="1">
      <alignment horizontal="center" vertical="center"/>
    </xf>
    <xf numFmtId="181" fontId="54" fillId="30" borderId="0" xfId="2531" applyNumberFormat="1" applyFont="1" applyFill="1" applyBorder="1" applyAlignment="1">
      <alignment vertical="center"/>
    </xf>
    <xf numFmtId="180" fontId="54" fillId="0" borderId="23" xfId="1926" applyNumberFormat="1" applyFont="1" applyFill="1" applyBorder="1" applyAlignment="1">
      <alignment vertical="center"/>
    </xf>
    <xf numFmtId="181" fontId="54" fillId="0" borderId="0" xfId="2531" applyNumberFormat="1" applyFont="1" applyFill="1" applyBorder="1" applyAlignment="1">
      <alignment vertical="center"/>
    </xf>
    <xf numFmtId="180" fontId="54" fillId="0" borderId="32" xfId="1926" applyNumberFormat="1" applyFont="1" applyFill="1" applyBorder="1" applyAlignment="1">
      <alignment vertical="center"/>
    </xf>
    <xf numFmtId="177" fontId="54" fillId="0" borderId="32" xfId="2531" applyNumberFormat="1" applyFont="1" applyFill="1" applyBorder="1" applyAlignment="1">
      <alignment horizontal="center" vertical="center"/>
    </xf>
    <xf numFmtId="181" fontId="54" fillId="0" borderId="34" xfId="2531" applyNumberFormat="1" applyFont="1" applyFill="1" applyBorder="1" applyAlignment="1">
      <alignment vertical="center"/>
    </xf>
    <xf numFmtId="180" fontId="55" fillId="0" borderId="0" xfId="2531" applyNumberFormat="1" applyFont="1" applyFill="1" applyAlignment="1">
      <alignment vertical="center"/>
    </xf>
    <xf numFmtId="180" fontId="54" fillId="30" borderId="32" xfId="1926" applyNumberFormat="1" applyFont="1" applyFill="1" applyBorder="1" applyAlignment="1">
      <alignment vertical="center"/>
    </xf>
    <xf numFmtId="181" fontId="54" fillId="30" borderId="34" xfId="2531" applyNumberFormat="1" applyFont="1" applyFill="1" applyBorder="1" applyAlignment="1">
      <alignment vertical="center"/>
    </xf>
    <xf numFmtId="180" fontId="54" fillId="0" borderId="0" xfId="2531" quotePrefix="1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quotePrefix="1" applyFont="1" applyFill="1" applyAlignment="1">
      <alignment horizontal="left" vertical="center"/>
    </xf>
    <xf numFmtId="180" fontId="54" fillId="0" borderId="23" xfId="2531" applyNumberFormat="1" applyFont="1" applyFill="1" applyBorder="1"/>
    <xf numFmtId="0" fontId="38" fillId="0" borderId="0" xfId="0" applyFont="1"/>
    <xf numFmtId="180" fontId="38" fillId="0" borderId="0" xfId="2531" applyNumberFormat="1" applyFont="1" applyFill="1" applyAlignment="1">
      <alignment vertical="center"/>
    </xf>
    <xf numFmtId="180" fontId="54" fillId="0" borderId="24" xfId="2531" applyNumberFormat="1" applyFont="1" applyFill="1" applyBorder="1"/>
    <xf numFmtId="180" fontId="54" fillId="0" borderId="0" xfId="2531" applyNumberFormat="1" applyFont="1" applyFill="1" applyBorder="1"/>
    <xf numFmtId="181" fontId="54" fillId="30" borderId="0" xfId="2531" applyNumberFormat="1" applyFont="1" applyFill="1" applyAlignment="1">
      <alignment vertical="center"/>
    </xf>
    <xf numFmtId="49" fontId="54" fillId="0" borderId="0" xfId="2531" applyNumberFormat="1" applyFont="1" applyFill="1" applyBorder="1" applyAlignment="1">
      <alignment horizontal="center" vertical="center"/>
    </xf>
    <xf numFmtId="180" fontId="54" fillId="0" borderId="31" xfId="2531" quotePrefix="1" applyNumberFormat="1" applyFont="1" applyFill="1" applyBorder="1" applyAlignment="1">
      <alignment horizontal="center" vertical="center"/>
    </xf>
    <xf numFmtId="180" fontId="54" fillId="0" borderId="31" xfId="1926" applyNumberFormat="1" applyFont="1" applyFill="1" applyBorder="1"/>
    <xf numFmtId="177" fontId="54" fillId="0" borderId="31" xfId="2531" applyNumberFormat="1" applyFont="1" applyFill="1" applyBorder="1" applyAlignment="1">
      <alignment vertical="center"/>
    </xf>
    <xf numFmtId="181" fontId="54" fillId="0" borderId="31" xfId="2531" applyNumberFormat="1" applyFont="1" applyFill="1" applyBorder="1" applyAlignment="1">
      <alignment vertical="center"/>
    </xf>
    <xf numFmtId="180" fontId="54" fillId="0" borderId="0" xfId="2531" applyNumberFormat="1" applyFont="1" applyFill="1" applyAlignment="1">
      <alignment horizontal="center" vertical="center"/>
    </xf>
    <xf numFmtId="180" fontId="54" fillId="0" borderId="27" xfId="2531" applyNumberFormat="1" applyFont="1" applyFill="1" applyBorder="1" applyAlignment="1">
      <alignment horizontal="center" vertical="center" wrapText="1"/>
    </xf>
    <xf numFmtId="180" fontId="54" fillId="0" borderId="28" xfId="2531" applyNumberFormat="1" applyFont="1" applyFill="1" applyBorder="1" applyAlignment="1">
      <alignment horizontal="center" vertical="center" wrapText="1"/>
    </xf>
    <xf numFmtId="177" fontId="54" fillId="0" borderId="28" xfId="2531" applyNumberFormat="1" applyFont="1" applyFill="1" applyBorder="1" applyAlignment="1">
      <alignment horizontal="center" vertical="center" wrapText="1"/>
    </xf>
    <xf numFmtId="0" fontId="54" fillId="0" borderId="23" xfId="2531" applyNumberFormat="1" applyFont="1" applyFill="1" applyBorder="1" applyAlignment="1">
      <alignment horizontal="center" vertical="center"/>
    </xf>
    <xf numFmtId="0" fontId="54" fillId="0" borderId="33" xfId="2531" applyNumberFormat="1" applyFont="1" applyFill="1" applyBorder="1" applyAlignment="1">
      <alignment horizontal="center" vertical="center"/>
    </xf>
    <xf numFmtId="41" fontId="38" fillId="0" borderId="0" xfId="2531" applyNumberFormat="1" applyFont="1" applyFill="1" applyBorder="1" applyAlignment="1">
      <alignment vertical="center"/>
    </xf>
    <xf numFmtId="41" fontId="38" fillId="0" borderId="0" xfId="2531" applyNumberFormat="1" applyFont="1" applyFill="1" applyAlignment="1">
      <alignment vertical="center"/>
    </xf>
    <xf numFmtId="181" fontId="38" fillId="0" borderId="0" xfId="2531" applyNumberFormat="1" applyFont="1" applyFill="1" applyAlignment="1">
      <alignment vertical="center"/>
    </xf>
    <xf numFmtId="0" fontId="38" fillId="0" borderId="0" xfId="0" quotePrefix="1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180" fontId="53" fillId="0" borderId="0" xfId="2531" applyNumberFormat="1" applyFont="1" applyFill="1" applyAlignment="1"/>
  </cellXfs>
  <cellStyles count="2596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_Ⅰ-１-１-３図　刑法犯の主要罪名別認知件数・検挙件数・検挙人員検挙率付" xfId="2531"/>
    <cellStyle name="標準Ａ" xfId="2532"/>
    <cellStyle name="文字列" xfId="2533"/>
    <cellStyle name="未定義" xfId="2534"/>
    <cellStyle name="良い" xfId="2535" builtinId="26" customBuiltin="1"/>
    <cellStyle name="良い 10" xfId="2536"/>
    <cellStyle name="良い 11" xfId="2537"/>
    <cellStyle name="良い 12" xfId="2538"/>
    <cellStyle name="良い 13" xfId="2539"/>
    <cellStyle name="良い 14" xfId="2540"/>
    <cellStyle name="良い 15" xfId="2541"/>
    <cellStyle name="良い 16" xfId="2542"/>
    <cellStyle name="良い 17" xfId="2543"/>
    <cellStyle name="良い 18" xfId="2544"/>
    <cellStyle name="良い 19" xfId="2545"/>
    <cellStyle name="良い 2" xfId="2546"/>
    <cellStyle name="良い 20" xfId="2547"/>
    <cellStyle name="良い 21" xfId="2548"/>
    <cellStyle name="良い 22" xfId="2549"/>
    <cellStyle name="良い 23" xfId="2550"/>
    <cellStyle name="良い 24" xfId="2551"/>
    <cellStyle name="良い 25" xfId="2552"/>
    <cellStyle name="良い 26" xfId="2553"/>
    <cellStyle name="良い 27" xfId="2554"/>
    <cellStyle name="良い 28" xfId="2555"/>
    <cellStyle name="良い 29" xfId="2556"/>
    <cellStyle name="良い 3" xfId="2557"/>
    <cellStyle name="良い 30" xfId="2558"/>
    <cellStyle name="良い 31" xfId="2559"/>
    <cellStyle name="良い 32" xfId="2560"/>
    <cellStyle name="良い 33" xfId="2561"/>
    <cellStyle name="良い 34" xfId="2562"/>
    <cellStyle name="良い 35" xfId="2563"/>
    <cellStyle name="良い 36" xfId="2564"/>
    <cellStyle name="良い 37" xfId="2565"/>
    <cellStyle name="良い 38" xfId="2566"/>
    <cellStyle name="良い 39" xfId="2567"/>
    <cellStyle name="良い 4" xfId="2568"/>
    <cellStyle name="良い 40" xfId="2569"/>
    <cellStyle name="良い 41" xfId="2570"/>
    <cellStyle name="良い 42" xfId="2571"/>
    <cellStyle name="良い 43" xfId="2572"/>
    <cellStyle name="良い 44" xfId="2573"/>
    <cellStyle name="良い 45" xfId="2574"/>
    <cellStyle name="良い 46" xfId="2575"/>
    <cellStyle name="良い 47" xfId="2576"/>
    <cellStyle name="良い 48" xfId="2577"/>
    <cellStyle name="良い 49" xfId="2578"/>
    <cellStyle name="良い 5" xfId="2579"/>
    <cellStyle name="良い 50" xfId="2580"/>
    <cellStyle name="良い 51" xfId="2581"/>
    <cellStyle name="良い 52" xfId="2582"/>
    <cellStyle name="良い 53" xfId="2583"/>
    <cellStyle name="良い 54" xfId="2584"/>
    <cellStyle name="良い 55" xfId="2585"/>
    <cellStyle name="良い 56" xfId="2586"/>
    <cellStyle name="良い 57" xfId="2587"/>
    <cellStyle name="良い 58" xfId="2588"/>
    <cellStyle name="良い 59" xfId="2589"/>
    <cellStyle name="良い 6" xfId="2590"/>
    <cellStyle name="良い 7" xfId="2591"/>
    <cellStyle name="良い 8" xfId="2592"/>
    <cellStyle name="良い 9" xfId="2593"/>
    <cellStyle name="樘準_購－表紙 (2)_1_型－PRINT_ＳＩ型番 (2)_構成明細  (原調込み） (2)" xfId="2594"/>
    <cellStyle name="湪" xfId="25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990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S74"/>
  <sheetViews>
    <sheetView tabSelected="1" view="pageBreakPreview" zoomScaleNormal="100" zoomScaleSheetLayoutView="100" workbookViewId="0">
      <selection activeCell="B1" sqref="B1"/>
    </sheetView>
  </sheetViews>
  <sheetFormatPr defaultColWidth="11.125" defaultRowHeight="13.75" customHeight="1"/>
  <cols>
    <col min="1" max="1" width="3.75" style="1" customWidth="1"/>
    <col min="2" max="2" width="10.75" style="1" customWidth="1"/>
    <col min="3" max="4" width="9.75" style="1" bestFit="1" customWidth="1"/>
    <col min="5" max="5" width="14.125" style="1" bestFit="1" customWidth="1"/>
    <col min="6" max="6" width="15.625" style="2" bestFit="1" customWidth="1"/>
    <col min="7" max="7" width="16.75" style="2" bestFit="1" customWidth="1"/>
    <col min="8" max="8" width="11.625" style="1" bestFit="1" customWidth="1"/>
    <col min="9" max="9" width="4.375" style="1" customWidth="1"/>
    <col min="10" max="10" width="10.75" style="1" customWidth="1"/>
    <col min="11" max="12" width="9.75" style="1" bestFit="1" customWidth="1"/>
    <col min="13" max="13" width="14.125" style="1" bestFit="1" customWidth="1"/>
    <col min="14" max="14" width="15.625" style="1" bestFit="1" customWidth="1"/>
    <col min="15" max="15" width="16.75" style="1" bestFit="1" customWidth="1"/>
    <col min="16" max="16" width="11.625" style="1" bestFit="1" customWidth="1"/>
    <col min="17" max="17" width="4.125" style="1" customWidth="1"/>
    <col min="18" max="18" width="10.75" style="1" customWidth="1"/>
    <col min="19" max="20" width="9.75" style="1" bestFit="1" customWidth="1"/>
    <col min="21" max="21" width="14.125" style="1" bestFit="1" customWidth="1"/>
    <col min="22" max="22" width="15.625" style="1" bestFit="1" customWidth="1"/>
    <col min="23" max="23" width="16.75" style="1" bestFit="1" customWidth="1"/>
    <col min="24" max="24" width="11.625" style="1" bestFit="1" customWidth="1"/>
    <col min="25" max="25" width="4" style="1" customWidth="1"/>
    <col min="26" max="26" width="10.75" style="1" customWidth="1"/>
    <col min="27" max="28" width="9.75" style="1" bestFit="1" customWidth="1"/>
    <col min="29" max="29" width="14.125" style="1" bestFit="1" customWidth="1"/>
    <col min="30" max="31" width="19" style="1" customWidth="1"/>
    <col min="32" max="32" width="11.625" style="1" bestFit="1" customWidth="1"/>
    <col min="33" max="33" width="3.375" style="1" customWidth="1"/>
    <col min="34" max="34" width="10.75" style="1" customWidth="1"/>
    <col min="35" max="36" width="9.75" style="1" bestFit="1" customWidth="1"/>
    <col min="37" max="37" width="14.125" style="1" bestFit="1" customWidth="1"/>
    <col min="38" max="38" width="15.625" style="1" bestFit="1" customWidth="1"/>
    <col min="39" max="39" width="16.75" style="1" bestFit="1" customWidth="1"/>
    <col min="40" max="40" width="11.625" style="1" bestFit="1" customWidth="1"/>
    <col min="41" max="41" width="3.125" style="1" customWidth="1"/>
    <col min="42" max="42" width="10.75" style="1" customWidth="1"/>
    <col min="43" max="44" width="9.75" style="1" bestFit="1" customWidth="1"/>
    <col min="45" max="45" width="14.125" style="1" bestFit="1" customWidth="1"/>
    <col min="46" max="46" width="15.625" style="1" bestFit="1" customWidth="1"/>
    <col min="47" max="47" width="16.75" style="1" bestFit="1" customWidth="1"/>
    <col min="48" max="48" width="11.625" style="1" bestFit="1" customWidth="1"/>
    <col min="49" max="49" width="4.375" style="1" customWidth="1"/>
    <col min="50" max="50" width="10.75" style="1" customWidth="1"/>
    <col min="51" max="52" width="9.75" style="1" bestFit="1" customWidth="1"/>
    <col min="53" max="53" width="14.125" style="1" bestFit="1" customWidth="1"/>
    <col min="54" max="54" width="15.625" style="1" bestFit="1" customWidth="1"/>
    <col min="55" max="55" width="16.75" style="1" bestFit="1" customWidth="1"/>
    <col min="56" max="56" width="11.625" style="1" bestFit="1" customWidth="1"/>
    <col min="57" max="57" width="3.875" style="1" customWidth="1"/>
    <col min="58" max="58" width="10.75" style="1" customWidth="1"/>
    <col min="59" max="60" width="9.75" style="1" bestFit="1" customWidth="1"/>
    <col min="61" max="61" width="14.125" style="1" bestFit="1" customWidth="1"/>
    <col min="62" max="62" width="15.625" style="1" bestFit="1" customWidth="1"/>
    <col min="63" max="63" width="16.75" style="1" bestFit="1" customWidth="1"/>
    <col min="64" max="64" width="11.625" style="1" bestFit="1" customWidth="1"/>
    <col min="65" max="65" width="3.75" style="1" customWidth="1"/>
    <col min="66" max="66" width="10.75" style="1" customWidth="1"/>
    <col min="67" max="68" width="9.75" style="1" bestFit="1" customWidth="1"/>
    <col min="69" max="69" width="14.125" style="1" bestFit="1" customWidth="1"/>
    <col min="70" max="70" width="15.625" style="1" bestFit="1" customWidth="1"/>
    <col min="71" max="71" width="16.75" style="1" bestFit="1" customWidth="1"/>
    <col min="72" max="72" width="11.625" style="1" bestFit="1" customWidth="1"/>
    <col min="73" max="73" width="3.25" style="1" customWidth="1"/>
    <col min="74" max="74" width="10.75" style="1" customWidth="1"/>
    <col min="75" max="76" width="9.75" style="1" bestFit="1" customWidth="1"/>
    <col min="77" max="77" width="14.125" style="1" bestFit="1" customWidth="1"/>
    <col min="78" max="78" width="15.625" style="1" bestFit="1" customWidth="1"/>
    <col min="79" max="79" width="16.75" style="1" bestFit="1" customWidth="1"/>
    <col min="80" max="80" width="11.625" style="1" bestFit="1" customWidth="1"/>
    <col min="81" max="81" width="3.125" style="1" customWidth="1"/>
    <col min="82" max="82" width="10.75" style="1" customWidth="1"/>
    <col min="83" max="84" width="9.75" style="1" bestFit="1" customWidth="1"/>
    <col min="85" max="85" width="14.125" style="1" bestFit="1" customWidth="1"/>
    <col min="86" max="86" width="15.625" style="1" bestFit="1" customWidth="1"/>
    <col min="87" max="87" width="16.75" style="1" bestFit="1" customWidth="1"/>
    <col min="88" max="88" width="11.625" style="1" bestFit="1" customWidth="1"/>
    <col min="89" max="89" width="5.625" style="1" customWidth="1"/>
    <col min="90" max="90" width="10.75" style="1" customWidth="1"/>
    <col min="91" max="92" width="9.75" style="1" bestFit="1" customWidth="1"/>
    <col min="93" max="93" width="14.125" style="1" bestFit="1" customWidth="1"/>
    <col min="94" max="95" width="20" style="1" customWidth="1"/>
    <col min="96" max="96" width="11.625" style="1" bestFit="1" customWidth="1"/>
    <col min="97" max="97" width="5.625" style="1" customWidth="1"/>
    <col min="98" max="16384" width="11.125" style="1"/>
  </cols>
  <sheetData>
    <row r="1" spans="2:96" ht="14.95" customHeight="1"/>
    <row r="2" spans="2:96" ht="20.05" customHeight="1">
      <c r="B2" s="71" t="s">
        <v>35</v>
      </c>
    </row>
    <row r="3" spans="2:96" ht="20.05" customHeight="1">
      <c r="B3" s="3"/>
      <c r="C3" s="71" t="s">
        <v>36</v>
      </c>
      <c r="L3" s="4"/>
    </row>
    <row r="4" spans="2:96" ht="13.75" customHeight="1">
      <c r="H4" s="5" t="s">
        <v>0</v>
      </c>
      <c r="AH4" s="6" t="s">
        <v>14</v>
      </c>
      <c r="AI4" s="7"/>
      <c r="AJ4" s="7"/>
      <c r="AK4" s="8"/>
      <c r="AL4" s="2"/>
      <c r="AM4" s="2"/>
      <c r="AN4" s="9"/>
      <c r="CP4" s="2"/>
      <c r="CQ4" s="2"/>
      <c r="CR4" s="9"/>
    </row>
    <row r="5" spans="2:96" ht="13.75" customHeight="1" thickBot="1">
      <c r="B5" s="6" t="s">
        <v>7</v>
      </c>
      <c r="J5" s="10" t="s">
        <v>9</v>
      </c>
      <c r="N5" s="2"/>
      <c r="O5" s="2"/>
      <c r="P5" s="9"/>
      <c r="R5" s="10" t="s">
        <v>11</v>
      </c>
      <c r="V5" s="2"/>
      <c r="W5" s="2"/>
      <c r="X5" s="9"/>
      <c r="Z5" s="10" t="s">
        <v>13</v>
      </c>
      <c r="AC5" s="8"/>
      <c r="AD5" s="2"/>
      <c r="AE5" s="2"/>
      <c r="AF5" s="9"/>
      <c r="AH5" s="11" t="s">
        <v>15</v>
      </c>
      <c r="AI5" s="7"/>
      <c r="AJ5" s="7"/>
      <c r="AK5" s="8"/>
      <c r="AL5" s="2"/>
      <c r="AM5" s="2"/>
      <c r="AN5" s="9"/>
      <c r="AP5" s="10" t="s">
        <v>17</v>
      </c>
      <c r="AT5" s="2"/>
      <c r="AU5" s="2"/>
      <c r="AV5" s="9"/>
      <c r="AX5" s="10" t="s">
        <v>19</v>
      </c>
      <c r="BB5" s="2"/>
      <c r="BC5" s="2"/>
      <c r="BD5" s="9"/>
      <c r="BF5" s="11" t="s">
        <v>21</v>
      </c>
      <c r="BG5" s="7"/>
      <c r="BI5" s="8"/>
      <c r="BJ5" s="2"/>
      <c r="BK5" s="2"/>
      <c r="BL5" s="9"/>
      <c r="BN5" s="10" t="s">
        <v>37</v>
      </c>
      <c r="BO5" s="7"/>
      <c r="BQ5" s="8"/>
      <c r="BR5" s="2"/>
      <c r="BS5" s="2"/>
      <c r="BT5" s="9"/>
      <c r="BV5" s="10" t="s">
        <v>38</v>
      </c>
      <c r="BW5" s="7"/>
      <c r="BX5" s="7"/>
      <c r="BY5" s="8"/>
      <c r="BZ5" s="2"/>
      <c r="CA5" s="2"/>
      <c r="CB5" s="9"/>
      <c r="CD5" s="11" t="s">
        <v>39</v>
      </c>
      <c r="CE5" s="7"/>
      <c r="CH5" s="2"/>
      <c r="CI5" s="2"/>
      <c r="CJ5" s="9"/>
      <c r="CL5" s="10" t="s">
        <v>25</v>
      </c>
      <c r="CM5" s="7"/>
      <c r="CO5" s="8"/>
      <c r="CP5" s="2"/>
      <c r="CQ5" s="2"/>
      <c r="CR5" s="9"/>
    </row>
    <row r="6" spans="2:96" s="60" customFormat="1" ht="27" customHeight="1" thickTop="1">
      <c r="B6" s="12" t="s">
        <v>1</v>
      </c>
      <c r="C6" s="61" t="s">
        <v>2</v>
      </c>
      <c r="D6" s="61" t="s">
        <v>3</v>
      </c>
      <c r="E6" s="62" t="s">
        <v>34</v>
      </c>
      <c r="F6" s="63" t="s">
        <v>4</v>
      </c>
      <c r="G6" s="63" t="s">
        <v>5</v>
      </c>
      <c r="H6" s="62" t="s">
        <v>6</v>
      </c>
      <c r="J6" s="12" t="s">
        <v>1</v>
      </c>
      <c r="K6" s="61" t="s">
        <v>2</v>
      </c>
      <c r="L6" s="61" t="s">
        <v>3</v>
      </c>
      <c r="M6" s="62" t="s">
        <v>34</v>
      </c>
      <c r="N6" s="63" t="s">
        <v>4</v>
      </c>
      <c r="O6" s="63" t="s">
        <v>5</v>
      </c>
      <c r="P6" s="62" t="s">
        <v>6</v>
      </c>
      <c r="R6" s="12" t="s">
        <v>1</v>
      </c>
      <c r="S6" s="61" t="s">
        <v>2</v>
      </c>
      <c r="T6" s="61" t="s">
        <v>3</v>
      </c>
      <c r="U6" s="62" t="s">
        <v>34</v>
      </c>
      <c r="V6" s="63" t="s">
        <v>4</v>
      </c>
      <c r="W6" s="63" t="s">
        <v>5</v>
      </c>
      <c r="X6" s="62" t="s">
        <v>6</v>
      </c>
      <c r="Z6" s="12" t="s">
        <v>1</v>
      </c>
      <c r="AA6" s="61" t="s">
        <v>2</v>
      </c>
      <c r="AB6" s="61" t="s">
        <v>3</v>
      </c>
      <c r="AC6" s="62" t="s">
        <v>34</v>
      </c>
      <c r="AD6" s="63" t="s">
        <v>4</v>
      </c>
      <c r="AE6" s="63" t="s">
        <v>5</v>
      </c>
      <c r="AF6" s="62" t="s">
        <v>6</v>
      </c>
      <c r="AH6" s="12" t="s">
        <v>1</v>
      </c>
      <c r="AI6" s="61" t="s">
        <v>2</v>
      </c>
      <c r="AJ6" s="61" t="s">
        <v>3</v>
      </c>
      <c r="AK6" s="62" t="s">
        <v>34</v>
      </c>
      <c r="AL6" s="63" t="s">
        <v>4</v>
      </c>
      <c r="AM6" s="63" t="s">
        <v>5</v>
      </c>
      <c r="AN6" s="62" t="s">
        <v>6</v>
      </c>
      <c r="AP6" s="12" t="s">
        <v>1</v>
      </c>
      <c r="AQ6" s="61" t="s">
        <v>2</v>
      </c>
      <c r="AR6" s="61" t="s">
        <v>3</v>
      </c>
      <c r="AS6" s="62" t="s">
        <v>34</v>
      </c>
      <c r="AT6" s="63" t="s">
        <v>4</v>
      </c>
      <c r="AU6" s="63" t="s">
        <v>5</v>
      </c>
      <c r="AV6" s="62" t="s">
        <v>6</v>
      </c>
      <c r="AX6" s="12" t="s">
        <v>1</v>
      </c>
      <c r="AY6" s="61" t="s">
        <v>2</v>
      </c>
      <c r="AZ6" s="61" t="s">
        <v>3</v>
      </c>
      <c r="BA6" s="62" t="s">
        <v>34</v>
      </c>
      <c r="BB6" s="63" t="s">
        <v>4</v>
      </c>
      <c r="BC6" s="63" t="s">
        <v>5</v>
      </c>
      <c r="BD6" s="62" t="s">
        <v>6</v>
      </c>
      <c r="BF6" s="12" t="s">
        <v>1</v>
      </c>
      <c r="BG6" s="61" t="s">
        <v>2</v>
      </c>
      <c r="BH6" s="61" t="s">
        <v>3</v>
      </c>
      <c r="BI6" s="62" t="s">
        <v>34</v>
      </c>
      <c r="BJ6" s="63" t="s">
        <v>4</v>
      </c>
      <c r="BK6" s="63" t="s">
        <v>5</v>
      </c>
      <c r="BL6" s="62" t="s">
        <v>6</v>
      </c>
      <c r="BN6" s="12" t="s">
        <v>1</v>
      </c>
      <c r="BO6" s="61" t="s">
        <v>2</v>
      </c>
      <c r="BP6" s="61" t="s">
        <v>3</v>
      </c>
      <c r="BQ6" s="62" t="s">
        <v>34</v>
      </c>
      <c r="BR6" s="63" t="s">
        <v>4</v>
      </c>
      <c r="BS6" s="63" t="s">
        <v>5</v>
      </c>
      <c r="BT6" s="62" t="s">
        <v>6</v>
      </c>
      <c r="BV6" s="12" t="s">
        <v>1</v>
      </c>
      <c r="BW6" s="61" t="s">
        <v>2</v>
      </c>
      <c r="BX6" s="61" t="s">
        <v>3</v>
      </c>
      <c r="BY6" s="62" t="s">
        <v>34</v>
      </c>
      <c r="BZ6" s="63" t="s">
        <v>4</v>
      </c>
      <c r="CA6" s="63" t="s">
        <v>5</v>
      </c>
      <c r="CB6" s="62" t="s">
        <v>6</v>
      </c>
      <c r="CD6" s="12" t="s">
        <v>1</v>
      </c>
      <c r="CE6" s="61" t="s">
        <v>2</v>
      </c>
      <c r="CF6" s="61" t="s">
        <v>3</v>
      </c>
      <c r="CG6" s="62" t="s">
        <v>34</v>
      </c>
      <c r="CH6" s="63" t="s">
        <v>4</v>
      </c>
      <c r="CI6" s="63" t="s">
        <v>5</v>
      </c>
      <c r="CJ6" s="62" t="s">
        <v>6</v>
      </c>
      <c r="CL6" s="12" t="s">
        <v>1</v>
      </c>
      <c r="CM6" s="61" t="s">
        <v>2</v>
      </c>
      <c r="CN6" s="61" t="s">
        <v>3</v>
      </c>
      <c r="CO6" s="62" t="s">
        <v>34</v>
      </c>
      <c r="CP6" s="63" t="s">
        <v>4</v>
      </c>
      <c r="CQ6" s="63" t="s">
        <v>5</v>
      </c>
      <c r="CR6" s="62" t="s">
        <v>6</v>
      </c>
    </row>
    <row r="7" spans="2:96" ht="13.75" customHeight="1">
      <c r="B7" s="64">
        <v>1982</v>
      </c>
      <c r="C7" s="13">
        <v>1764</v>
      </c>
      <c r="D7" s="13">
        <v>1713</v>
      </c>
      <c r="E7" s="14">
        <v>1768</v>
      </c>
      <c r="F7" s="15">
        <v>362</v>
      </c>
      <c r="G7" s="15">
        <v>84</v>
      </c>
      <c r="H7" s="16">
        <f>D7/C7%</f>
        <v>97.10884353741497</v>
      </c>
      <c r="J7" s="64">
        <v>1982</v>
      </c>
      <c r="K7" s="17">
        <v>25202</v>
      </c>
      <c r="L7" s="17">
        <v>23665</v>
      </c>
      <c r="M7" s="17">
        <v>34142</v>
      </c>
      <c r="N7" s="15">
        <v>1630</v>
      </c>
      <c r="O7" s="15">
        <v>10812</v>
      </c>
      <c r="P7" s="16">
        <f>L7/K7%</f>
        <v>93.901277676374889</v>
      </c>
      <c r="R7" s="64">
        <v>1982</v>
      </c>
      <c r="S7" s="18">
        <v>1507</v>
      </c>
      <c r="T7" s="18">
        <v>1415</v>
      </c>
      <c r="U7" s="19">
        <v>1289</v>
      </c>
      <c r="V7" s="15">
        <v>46</v>
      </c>
      <c r="W7" s="15">
        <v>147</v>
      </c>
      <c r="X7" s="16">
        <f>T7/S7%</f>
        <v>93.895155938951561</v>
      </c>
      <c r="Z7" s="64">
        <v>1982</v>
      </c>
      <c r="AA7" s="18">
        <v>11647</v>
      </c>
      <c r="AB7" s="18">
        <v>9931</v>
      </c>
      <c r="AC7" s="18">
        <v>11453</v>
      </c>
      <c r="AD7" s="15">
        <v>950</v>
      </c>
      <c r="AE7" s="15">
        <v>6292</v>
      </c>
      <c r="AF7" s="16">
        <f>AB7/AA7%</f>
        <v>85.266592255516443</v>
      </c>
      <c r="AH7" s="64">
        <v>1982</v>
      </c>
      <c r="AI7" s="18">
        <v>3776</v>
      </c>
      <c r="AJ7" s="18">
        <v>3627</v>
      </c>
      <c r="AK7" s="19">
        <v>2238</v>
      </c>
      <c r="AL7" s="15">
        <v>199</v>
      </c>
      <c r="AM7" s="20">
        <v>48</v>
      </c>
      <c r="AN7" s="16">
        <f t="shared" ref="AN7:AN38" si="0">AJ7/AI7%</f>
        <v>96.054025423728817</v>
      </c>
      <c r="AP7" s="64">
        <v>1982</v>
      </c>
      <c r="AQ7" s="18">
        <v>2399</v>
      </c>
      <c r="AR7" s="18">
        <v>2144</v>
      </c>
      <c r="AS7" s="19">
        <v>2420</v>
      </c>
      <c r="AT7" s="15">
        <v>29</v>
      </c>
      <c r="AU7" s="15">
        <v>851</v>
      </c>
      <c r="AV7" s="16">
        <f>AR7/AQ7%</f>
        <v>89.370571071279713</v>
      </c>
      <c r="AX7" s="64">
        <v>1982</v>
      </c>
      <c r="AY7" s="18">
        <v>2291</v>
      </c>
      <c r="AZ7" s="18">
        <v>1964</v>
      </c>
      <c r="BA7" s="19">
        <v>997</v>
      </c>
      <c r="BB7" s="15">
        <v>130</v>
      </c>
      <c r="BC7" s="15">
        <v>211</v>
      </c>
      <c r="BD7" s="16">
        <f>AZ7/AY7%</f>
        <v>85.726756874727187</v>
      </c>
      <c r="BF7" s="64">
        <v>1982</v>
      </c>
      <c r="BG7" s="18">
        <v>12529</v>
      </c>
      <c r="BH7" s="18">
        <v>5748</v>
      </c>
      <c r="BI7" s="19">
        <v>3659</v>
      </c>
      <c r="BJ7" s="15">
        <v>108</v>
      </c>
      <c r="BK7" s="15">
        <v>1198</v>
      </c>
      <c r="BL7" s="16">
        <f>BH7/BG7%</f>
        <v>45.877564051400746</v>
      </c>
      <c r="BN7" s="64">
        <v>1982</v>
      </c>
      <c r="BO7" s="18">
        <v>2226</v>
      </c>
      <c r="BP7" s="18">
        <v>2225</v>
      </c>
      <c r="BQ7" s="19">
        <v>1859</v>
      </c>
      <c r="BR7" s="15">
        <v>156</v>
      </c>
      <c r="BS7" s="15">
        <v>1458</v>
      </c>
      <c r="BT7" s="16">
        <f>BP7/BO7%</f>
        <v>99.955076370170701</v>
      </c>
      <c r="BV7" s="64">
        <v>1982</v>
      </c>
      <c r="BW7" s="17">
        <v>2200</v>
      </c>
      <c r="BX7" s="17">
        <v>2198</v>
      </c>
      <c r="BY7" s="17">
        <v>2159</v>
      </c>
      <c r="BZ7" s="15">
        <v>166</v>
      </c>
      <c r="CA7" s="15">
        <v>41</v>
      </c>
      <c r="CB7" s="16">
        <f>BX7/BW7%</f>
        <v>99.909090909090907</v>
      </c>
      <c r="CD7" s="64">
        <v>1982</v>
      </c>
      <c r="CE7" s="18">
        <v>107</v>
      </c>
      <c r="CF7" s="18">
        <v>57</v>
      </c>
      <c r="CG7" s="17">
        <v>28</v>
      </c>
      <c r="CH7" s="15">
        <v>6</v>
      </c>
      <c r="CI7" s="15">
        <v>14</v>
      </c>
      <c r="CJ7" s="16">
        <f>CF7/CE7%</f>
        <v>53.271028037383175</v>
      </c>
      <c r="CL7" s="64">
        <v>1982</v>
      </c>
      <c r="CM7" s="17">
        <v>3026</v>
      </c>
      <c r="CN7" s="17">
        <v>3028</v>
      </c>
      <c r="CO7" s="21">
        <v>15387</v>
      </c>
      <c r="CP7" s="15">
        <v>1888</v>
      </c>
      <c r="CQ7" s="15">
        <v>487</v>
      </c>
      <c r="CR7" s="16">
        <f>CN7/CM7%</f>
        <v>100.06609385327164</v>
      </c>
    </row>
    <row r="8" spans="2:96" ht="13.75" customHeight="1">
      <c r="B8" s="64">
        <v>1983</v>
      </c>
      <c r="C8" s="13">
        <v>1745</v>
      </c>
      <c r="D8" s="13">
        <v>1698</v>
      </c>
      <c r="E8" s="14">
        <v>1789</v>
      </c>
      <c r="F8" s="15">
        <v>343</v>
      </c>
      <c r="G8" s="15">
        <v>87</v>
      </c>
      <c r="H8" s="16">
        <f t="shared" ref="H8:H31" si="1">D8/C8%</f>
        <v>97.306590257879662</v>
      </c>
      <c r="J8" s="64">
        <v>1983</v>
      </c>
      <c r="K8" s="17">
        <v>23803</v>
      </c>
      <c r="L8" s="17">
        <v>22321</v>
      </c>
      <c r="M8" s="17">
        <v>32302</v>
      </c>
      <c r="N8" s="15">
        <v>2080</v>
      </c>
      <c r="O8" s="15">
        <v>10520</v>
      </c>
      <c r="P8" s="16">
        <f t="shared" ref="P8:P30" si="2">L8/K8%</f>
        <v>93.773894046968863</v>
      </c>
      <c r="R8" s="64">
        <v>1983</v>
      </c>
      <c r="S8" s="18">
        <v>1306</v>
      </c>
      <c r="T8" s="18">
        <v>1254</v>
      </c>
      <c r="U8" s="19">
        <v>1171</v>
      </c>
      <c r="V8" s="15">
        <v>22</v>
      </c>
      <c r="W8" s="15">
        <v>148</v>
      </c>
      <c r="X8" s="16">
        <f t="shared" ref="X8:X30" si="3">T8/S8%</f>
        <v>96.018376722817763</v>
      </c>
      <c r="Z8" s="64">
        <v>1983</v>
      </c>
      <c r="AA8" s="18">
        <v>11992</v>
      </c>
      <c r="AB8" s="18">
        <v>10225</v>
      </c>
      <c r="AC8" s="18">
        <v>11531</v>
      </c>
      <c r="AD8" s="15">
        <v>1232</v>
      </c>
      <c r="AE8" s="15">
        <v>6715</v>
      </c>
      <c r="AF8" s="16">
        <f t="shared" ref="AF8:AF30" si="4">AB8/AA8%</f>
        <v>85.265176784523021</v>
      </c>
      <c r="AH8" s="64">
        <v>1983</v>
      </c>
      <c r="AI8" s="18">
        <v>2682</v>
      </c>
      <c r="AJ8" s="18">
        <v>2569</v>
      </c>
      <c r="AK8" s="19">
        <v>1588</v>
      </c>
      <c r="AL8" s="15">
        <v>140</v>
      </c>
      <c r="AM8" s="15">
        <v>27</v>
      </c>
      <c r="AN8" s="16">
        <f t="shared" si="0"/>
        <v>95.786726323639073</v>
      </c>
      <c r="AP8" s="64">
        <v>1983</v>
      </c>
      <c r="AQ8" s="18">
        <v>1970</v>
      </c>
      <c r="AR8" s="18">
        <v>1748</v>
      </c>
      <c r="AS8" s="19">
        <v>1972</v>
      </c>
      <c r="AT8" s="15">
        <v>22</v>
      </c>
      <c r="AU8" s="15">
        <v>723</v>
      </c>
      <c r="AV8" s="16">
        <f t="shared" ref="AV8:AV30" si="5">AR8/AQ8%</f>
        <v>88.73096446700508</v>
      </c>
      <c r="AX8" s="64">
        <v>1983</v>
      </c>
      <c r="AY8" s="18">
        <v>2102</v>
      </c>
      <c r="AZ8" s="18">
        <v>1875</v>
      </c>
      <c r="BA8" s="19">
        <v>1021</v>
      </c>
      <c r="BB8" s="15">
        <v>134</v>
      </c>
      <c r="BC8" s="15">
        <v>177</v>
      </c>
      <c r="BD8" s="16">
        <f t="shared" ref="BD8:BD30" si="6">AZ8/AY8%</f>
        <v>89.200761179828731</v>
      </c>
      <c r="BF8" s="64">
        <v>1983</v>
      </c>
      <c r="BG8" s="18">
        <v>12279</v>
      </c>
      <c r="BH8" s="18">
        <v>5426</v>
      </c>
      <c r="BI8" s="19">
        <v>3695</v>
      </c>
      <c r="BJ8" s="15">
        <v>143</v>
      </c>
      <c r="BK8" s="15">
        <v>1423</v>
      </c>
      <c r="BL8" s="16">
        <f t="shared" ref="BL8:BL30" si="7">BH8/BG8%</f>
        <v>44.189266226891441</v>
      </c>
      <c r="BN8" s="64">
        <v>1983</v>
      </c>
      <c r="BO8" s="18">
        <v>1857</v>
      </c>
      <c r="BP8" s="18">
        <v>1858</v>
      </c>
      <c r="BQ8" s="19">
        <v>1625</v>
      </c>
      <c r="BR8" s="15">
        <v>141</v>
      </c>
      <c r="BS8" s="15">
        <v>1283</v>
      </c>
      <c r="BT8" s="16">
        <f t="shared" ref="BT8:BT30" si="8">BP8/BO8%</f>
        <v>100.05385029617663</v>
      </c>
      <c r="BV8" s="64">
        <v>1983</v>
      </c>
      <c r="BW8" s="17">
        <v>2385</v>
      </c>
      <c r="BX8" s="17">
        <v>2384</v>
      </c>
      <c r="BY8" s="17">
        <v>2388</v>
      </c>
      <c r="BZ8" s="15">
        <v>214</v>
      </c>
      <c r="CA8" s="15">
        <v>31</v>
      </c>
      <c r="CB8" s="16">
        <f t="shared" ref="CB8:CB30" si="9">BX8/BW8%</f>
        <v>99.958071278825983</v>
      </c>
      <c r="CD8" s="64">
        <v>1983</v>
      </c>
      <c r="CE8" s="18">
        <v>57</v>
      </c>
      <c r="CF8" s="18">
        <v>10</v>
      </c>
      <c r="CG8" s="17">
        <v>9</v>
      </c>
      <c r="CH8" s="15">
        <v>1</v>
      </c>
      <c r="CI8" s="15">
        <v>9</v>
      </c>
      <c r="CJ8" s="16">
        <f t="shared" ref="CJ8:CJ30" si="10">CF8/CE8%</f>
        <v>17.543859649122808</v>
      </c>
      <c r="CL8" s="64">
        <v>1983</v>
      </c>
      <c r="CM8" s="17">
        <v>2968</v>
      </c>
      <c r="CN8" s="17">
        <v>2969</v>
      </c>
      <c r="CO8" s="21">
        <v>14416</v>
      </c>
      <c r="CP8" s="15">
        <v>1692</v>
      </c>
      <c r="CQ8" s="15">
        <v>509</v>
      </c>
      <c r="CR8" s="16">
        <f t="shared" ref="CR8:CR30" si="11">CN8/CM8%</f>
        <v>100.03369272237197</v>
      </c>
    </row>
    <row r="9" spans="2:96" ht="13.75" customHeight="1">
      <c r="B9" s="64">
        <v>1984</v>
      </c>
      <c r="C9" s="13">
        <v>1762</v>
      </c>
      <c r="D9" s="13">
        <v>1712</v>
      </c>
      <c r="E9" s="14">
        <v>1788</v>
      </c>
      <c r="F9" s="15">
        <v>330</v>
      </c>
      <c r="G9" s="15">
        <v>74</v>
      </c>
      <c r="H9" s="16">
        <f t="shared" si="1"/>
        <v>97.162315550510783</v>
      </c>
      <c r="J9" s="64">
        <v>1984</v>
      </c>
      <c r="K9" s="17">
        <v>23540</v>
      </c>
      <c r="L9" s="17">
        <v>22249</v>
      </c>
      <c r="M9" s="17">
        <v>32358</v>
      </c>
      <c r="N9" s="15">
        <v>2210</v>
      </c>
      <c r="O9" s="15">
        <v>10869</v>
      </c>
      <c r="P9" s="16">
        <f t="shared" si="2"/>
        <v>94.515717926932879</v>
      </c>
      <c r="R9" s="64">
        <v>1984</v>
      </c>
      <c r="S9" s="18">
        <v>1128</v>
      </c>
      <c r="T9" s="18">
        <v>1077</v>
      </c>
      <c r="U9" s="19">
        <v>1025</v>
      </c>
      <c r="V9" s="15">
        <v>18</v>
      </c>
      <c r="W9" s="15">
        <v>85</v>
      </c>
      <c r="X9" s="16">
        <f t="shared" si="3"/>
        <v>95.478723404255319</v>
      </c>
      <c r="Z9" s="64">
        <v>1984</v>
      </c>
      <c r="AA9" s="18">
        <v>12408</v>
      </c>
      <c r="AB9" s="18">
        <v>10902</v>
      </c>
      <c r="AC9" s="18">
        <v>11889</v>
      </c>
      <c r="AD9" s="15">
        <v>1091</v>
      </c>
      <c r="AE9" s="15">
        <v>6756</v>
      </c>
      <c r="AF9" s="16">
        <f t="shared" si="4"/>
        <v>87.862669245647965</v>
      </c>
      <c r="AH9" s="64">
        <v>1984</v>
      </c>
      <c r="AI9" s="18">
        <v>3423</v>
      </c>
      <c r="AJ9" s="18">
        <v>3302</v>
      </c>
      <c r="AK9" s="19">
        <v>1976</v>
      </c>
      <c r="AL9" s="15">
        <v>150</v>
      </c>
      <c r="AM9" s="15">
        <v>30</v>
      </c>
      <c r="AN9" s="16">
        <f t="shared" si="0"/>
        <v>96.465089103125919</v>
      </c>
      <c r="AP9" s="64">
        <v>1984</v>
      </c>
      <c r="AQ9" s="18">
        <v>1926</v>
      </c>
      <c r="AR9" s="18">
        <v>1726</v>
      </c>
      <c r="AS9" s="19">
        <v>1907</v>
      </c>
      <c r="AT9" s="15">
        <v>17</v>
      </c>
      <c r="AU9" s="15">
        <v>723</v>
      </c>
      <c r="AV9" s="16">
        <f t="shared" si="5"/>
        <v>89.615784008307372</v>
      </c>
      <c r="AX9" s="64">
        <v>1984</v>
      </c>
      <c r="AY9" s="18">
        <v>1980</v>
      </c>
      <c r="AZ9" s="18">
        <v>1773</v>
      </c>
      <c r="BA9" s="19">
        <v>1009</v>
      </c>
      <c r="BB9" s="15">
        <v>146</v>
      </c>
      <c r="BC9" s="15">
        <v>179</v>
      </c>
      <c r="BD9" s="16">
        <f t="shared" si="6"/>
        <v>89.545454545454547</v>
      </c>
      <c r="BF9" s="64">
        <v>1984</v>
      </c>
      <c r="BG9" s="18">
        <v>12564</v>
      </c>
      <c r="BH9" s="18">
        <v>5526</v>
      </c>
      <c r="BI9" s="19">
        <v>3442</v>
      </c>
      <c r="BJ9" s="15">
        <v>145</v>
      </c>
      <c r="BK9" s="15">
        <v>1294</v>
      </c>
      <c r="BL9" s="16">
        <f t="shared" si="7"/>
        <v>43.982808022922633</v>
      </c>
      <c r="BN9" s="64">
        <v>1984</v>
      </c>
      <c r="BO9" s="18">
        <v>2224</v>
      </c>
      <c r="BP9" s="18">
        <v>2221</v>
      </c>
      <c r="BQ9" s="19">
        <v>1887</v>
      </c>
      <c r="BR9" s="15">
        <v>189</v>
      </c>
      <c r="BS9" s="15">
        <v>1492</v>
      </c>
      <c r="BT9" s="16">
        <f t="shared" si="8"/>
        <v>99.865107913669078</v>
      </c>
      <c r="BV9" s="64">
        <v>1984</v>
      </c>
      <c r="BW9" s="17">
        <v>1963</v>
      </c>
      <c r="BX9" s="17">
        <v>1961</v>
      </c>
      <c r="BY9" s="17">
        <v>1673</v>
      </c>
      <c r="BZ9" s="15">
        <v>183</v>
      </c>
      <c r="CA9" s="15">
        <v>21</v>
      </c>
      <c r="CB9" s="16">
        <f t="shared" si="9"/>
        <v>99.898115129903218</v>
      </c>
      <c r="CD9" s="64">
        <v>1984</v>
      </c>
      <c r="CE9" s="18">
        <v>110</v>
      </c>
      <c r="CF9" s="18">
        <v>28</v>
      </c>
      <c r="CG9" s="17">
        <v>12</v>
      </c>
      <c r="CH9" s="15">
        <v>4</v>
      </c>
      <c r="CI9" s="15">
        <v>1</v>
      </c>
      <c r="CJ9" s="16">
        <f t="shared" si="10"/>
        <v>25.454545454545453</v>
      </c>
      <c r="CL9" s="64">
        <v>1984</v>
      </c>
      <c r="CM9" s="17">
        <v>2325</v>
      </c>
      <c r="CN9" s="17">
        <v>2329</v>
      </c>
      <c r="CO9" s="21">
        <v>9859</v>
      </c>
      <c r="CP9" s="15">
        <v>1192</v>
      </c>
      <c r="CQ9" s="15">
        <v>244</v>
      </c>
      <c r="CR9" s="16">
        <f t="shared" si="11"/>
        <v>100.17204301075269</v>
      </c>
    </row>
    <row r="10" spans="2:96" ht="13.75" customHeight="1">
      <c r="B10" s="64">
        <v>1985</v>
      </c>
      <c r="C10" s="13">
        <v>1780</v>
      </c>
      <c r="D10" s="13">
        <v>1717</v>
      </c>
      <c r="E10" s="14">
        <v>1833</v>
      </c>
      <c r="F10" s="15">
        <v>355</v>
      </c>
      <c r="G10" s="15">
        <v>99</v>
      </c>
      <c r="H10" s="16">
        <f t="shared" si="1"/>
        <v>96.460674157303373</v>
      </c>
      <c r="J10" s="64">
        <v>1985</v>
      </c>
      <c r="K10" s="17">
        <v>22302</v>
      </c>
      <c r="L10" s="17">
        <v>21059</v>
      </c>
      <c r="M10" s="17">
        <v>29790</v>
      </c>
      <c r="N10" s="15">
        <v>1809</v>
      </c>
      <c r="O10" s="15">
        <v>9887</v>
      </c>
      <c r="P10" s="16">
        <f t="shared" si="2"/>
        <v>94.426508833288494</v>
      </c>
      <c r="R10" s="64">
        <v>1985</v>
      </c>
      <c r="S10" s="18">
        <v>1231</v>
      </c>
      <c r="T10" s="18">
        <v>1186</v>
      </c>
      <c r="U10" s="19">
        <v>1217</v>
      </c>
      <c r="V10" s="15">
        <v>30</v>
      </c>
      <c r="W10" s="15">
        <v>169</v>
      </c>
      <c r="X10" s="16">
        <f t="shared" si="3"/>
        <v>96.344435418359055</v>
      </c>
      <c r="Z10" s="64">
        <v>1985</v>
      </c>
      <c r="AA10" s="18">
        <v>12679</v>
      </c>
      <c r="AB10" s="18">
        <v>11035</v>
      </c>
      <c r="AC10" s="18">
        <v>12058</v>
      </c>
      <c r="AD10" s="15">
        <v>845</v>
      </c>
      <c r="AE10" s="15">
        <v>6811</v>
      </c>
      <c r="AF10" s="16">
        <f t="shared" si="4"/>
        <v>87.033677734837127</v>
      </c>
      <c r="AH10" s="64">
        <v>1985</v>
      </c>
      <c r="AI10" s="18">
        <v>2891</v>
      </c>
      <c r="AJ10" s="18">
        <v>2802</v>
      </c>
      <c r="AK10" s="19">
        <v>1796</v>
      </c>
      <c r="AL10" s="15">
        <v>171</v>
      </c>
      <c r="AM10" s="15">
        <v>36</v>
      </c>
      <c r="AN10" s="16">
        <f t="shared" si="0"/>
        <v>96.921480456589421</v>
      </c>
      <c r="AP10" s="64">
        <v>1985</v>
      </c>
      <c r="AQ10" s="18">
        <v>1802</v>
      </c>
      <c r="AR10" s="18">
        <v>1624</v>
      </c>
      <c r="AS10" s="19">
        <v>1809</v>
      </c>
      <c r="AT10" s="15">
        <v>19</v>
      </c>
      <c r="AU10" s="15">
        <v>658</v>
      </c>
      <c r="AV10" s="16">
        <f t="shared" si="5"/>
        <v>90.122086570477251</v>
      </c>
      <c r="AX10" s="64">
        <v>1985</v>
      </c>
      <c r="AY10" s="18">
        <v>2028</v>
      </c>
      <c r="AZ10" s="18">
        <v>1806</v>
      </c>
      <c r="BA10" s="19">
        <v>849</v>
      </c>
      <c r="BB10" s="15">
        <v>147</v>
      </c>
      <c r="BC10" s="15">
        <v>135</v>
      </c>
      <c r="BD10" s="16">
        <f t="shared" si="6"/>
        <v>89.053254437869811</v>
      </c>
      <c r="BF10" s="64">
        <v>1985</v>
      </c>
      <c r="BG10" s="18">
        <v>12675</v>
      </c>
      <c r="BH10" s="18">
        <v>5676</v>
      </c>
      <c r="BI10" s="19">
        <v>3495</v>
      </c>
      <c r="BJ10" s="15">
        <v>160</v>
      </c>
      <c r="BK10" s="15">
        <v>1390</v>
      </c>
      <c r="BL10" s="16">
        <f t="shared" si="7"/>
        <v>44.781065088757394</v>
      </c>
      <c r="BN10" s="64">
        <v>1985</v>
      </c>
      <c r="BO10" s="18">
        <v>2403</v>
      </c>
      <c r="BP10" s="18">
        <v>2400</v>
      </c>
      <c r="BQ10" s="19">
        <v>2159</v>
      </c>
      <c r="BR10" s="15">
        <v>217</v>
      </c>
      <c r="BS10" s="15">
        <v>1704</v>
      </c>
      <c r="BT10" s="16">
        <f t="shared" si="8"/>
        <v>99.875156054931338</v>
      </c>
      <c r="BV10" s="64">
        <v>1985</v>
      </c>
      <c r="BW10" s="17">
        <v>2093</v>
      </c>
      <c r="BX10" s="17">
        <v>2094</v>
      </c>
      <c r="BY10" s="17">
        <v>1660</v>
      </c>
      <c r="BZ10" s="15">
        <v>159</v>
      </c>
      <c r="CA10" s="15">
        <v>25</v>
      </c>
      <c r="CB10" s="16">
        <f t="shared" si="9"/>
        <v>100.04777830864788</v>
      </c>
      <c r="CD10" s="64">
        <v>1985</v>
      </c>
      <c r="CE10" s="18">
        <v>99</v>
      </c>
      <c r="CF10" s="18">
        <v>29</v>
      </c>
      <c r="CG10" s="17">
        <v>14</v>
      </c>
      <c r="CH10" s="15">
        <v>1</v>
      </c>
      <c r="CI10" s="15">
        <v>6</v>
      </c>
      <c r="CJ10" s="16">
        <f t="shared" si="10"/>
        <v>29.292929292929294</v>
      </c>
      <c r="CL10" s="64">
        <v>1985</v>
      </c>
      <c r="CM10" s="17">
        <v>1396</v>
      </c>
      <c r="CN10" s="17">
        <v>1398</v>
      </c>
      <c r="CO10" s="21">
        <v>6348</v>
      </c>
      <c r="CP10" s="15">
        <v>714</v>
      </c>
      <c r="CQ10" s="15">
        <v>140</v>
      </c>
      <c r="CR10" s="16">
        <f t="shared" si="11"/>
        <v>100.14326647564469</v>
      </c>
    </row>
    <row r="11" spans="2:96" ht="13.75" customHeight="1">
      <c r="B11" s="64">
        <v>1986</v>
      </c>
      <c r="C11" s="13">
        <v>1676</v>
      </c>
      <c r="D11" s="13">
        <v>1620</v>
      </c>
      <c r="E11" s="14">
        <v>1692</v>
      </c>
      <c r="F11" s="15">
        <v>311</v>
      </c>
      <c r="G11" s="15">
        <v>92</v>
      </c>
      <c r="H11" s="16">
        <f t="shared" si="1"/>
        <v>96.658711217183765</v>
      </c>
      <c r="J11" s="64">
        <v>1986</v>
      </c>
      <c r="K11" s="17">
        <v>21171</v>
      </c>
      <c r="L11" s="17">
        <v>19849</v>
      </c>
      <c r="M11" s="17">
        <v>28380</v>
      </c>
      <c r="N11" s="15">
        <v>1900</v>
      </c>
      <c r="O11" s="15">
        <v>10165</v>
      </c>
      <c r="P11" s="16">
        <f t="shared" si="2"/>
        <v>93.755609087903267</v>
      </c>
      <c r="R11" s="64">
        <v>1986</v>
      </c>
      <c r="S11" s="18">
        <v>1057</v>
      </c>
      <c r="T11" s="18">
        <v>1022</v>
      </c>
      <c r="U11" s="19">
        <v>939</v>
      </c>
      <c r="V11" s="15">
        <v>36</v>
      </c>
      <c r="W11" s="15">
        <v>112</v>
      </c>
      <c r="X11" s="16">
        <f t="shared" si="3"/>
        <v>96.688741721854299</v>
      </c>
      <c r="Z11" s="64">
        <v>1986</v>
      </c>
      <c r="AA11" s="18">
        <v>12904</v>
      </c>
      <c r="AB11" s="18">
        <v>11049</v>
      </c>
      <c r="AC11" s="18">
        <v>12301</v>
      </c>
      <c r="AD11" s="15">
        <v>924</v>
      </c>
      <c r="AE11" s="15">
        <v>7353</v>
      </c>
      <c r="AF11" s="16">
        <f t="shared" si="4"/>
        <v>85.624612523248615</v>
      </c>
      <c r="AH11" s="64">
        <v>1986</v>
      </c>
      <c r="AI11" s="18">
        <v>2774</v>
      </c>
      <c r="AJ11" s="18">
        <v>2666</v>
      </c>
      <c r="AK11" s="19">
        <v>1470</v>
      </c>
      <c r="AL11" s="15">
        <v>137</v>
      </c>
      <c r="AM11" s="15">
        <v>37</v>
      </c>
      <c r="AN11" s="16">
        <f t="shared" si="0"/>
        <v>96.106705118961798</v>
      </c>
      <c r="AP11" s="64">
        <v>1986</v>
      </c>
      <c r="AQ11" s="18">
        <v>1750</v>
      </c>
      <c r="AR11" s="18">
        <v>1541</v>
      </c>
      <c r="AS11" s="19">
        <v>1577</v>
      </c>
      <c r="AT11" s="15">
        <v>16</v>
      </c>
      <c r="AU11" s="15">
        <v>599</v>
      </c>
      <c r="AV11" s="16">
        <f t="shared" si="5"/>
        <v>88.057142857142864</v>
      </c>
      <c r="AX11" s="64">
        <v>1986</v>
      </c>
      <c r="AY11" s="18">
        <v>1776</v>
      </c>
      <c r="AZ11" s="18">
        <v>1557</v>
      </c>
      <c r="BA11" s="19">
        <v>896</v>
      </c>
      <c r="BB11" s="15">
        <v>147</v>
      </c>
      <c r="BC11" s="15">
        <v>174</v>
      </c>
      <c r="BD11" s="16">
        <f t="shared" si="6"/>
        <v>87.668918918918905</v>
      </c>
      <c r="BF11" s="64">
        <v>1986</v>
      </c>
      <c r="BG11" s="18">
        <v>12564</v>
      </c>
      <c r="BH11" s="18">
        <v>5305</v>
      </c>
      <c r="BI11" s="19">
        <v>3196</v>
      </c>
      <c r="BJ11" s="15">
        <v>170</v>
      </c>
      <c r="BK11" s="15">
        <v>1271</v>
      </c>
      <c r="BL11" s="16">
        <f t="shared" si="7"/>
        <v>42.223814071951608</v>
      </c>
      <c r="BN11" s="64">
        <v>1986</v>
      </c>
      <c r="BO11" s="18">
        <v>2102</v>
      </c>
      <c r="BP11" s="18">
        <v>2104</v>
      </c>
      <c r="BQ11" s="19">
        <v>1801</v>
      </c>
      <c r="BR11" s="15">
        <v>170</v>
      </c>
      <c r="BS11" s="15">
        <v>1431</v>
      </c>
      <c r="BT11" s="16">
        <f t="shared" si="8"/>
        <v>100.09514747859181</v>
      </c>
      <c r="BV11" s="64">
        <v>1986</v>
      </c>
      <c r="BW11" s="17">
        <v>1363</v>
      </c>
      <c r="BX11" s="17">
        <v>1364</v>
      </c>
      <c r="BY11" s="17">
        <v>1082</v>
      </c>
      <c r="BZ11" s="15">
        <v>131</v>
      </c>
      <c r="CA11" s="15">
        <v>17</v>
      </c>
      <c r="CB11" s="16">
        <f t="shared" si="9"/>
        <v>100.07336757153338</v>
      </c>
      <c r="CD11" s="64">
        <v>1986</v>
      </c>
      <c r="CE11" s="18">
        <v>170</v>
      </c>
      <c r="CF11" s="18">
        <v>108</v>
      </c>
      <c r="CG11" s="17">
        <v>13</v>
      </c>
      <c r="CH11" s="15">
        <v>1</v>
      </c>
      <c r="CI11" s="15">
        <v>5</v>
      </c>
      <c r="CJ11" s="16">
        <f t="shared" si="10"/>
        <v>63.529411764705884</v>
      </c>
      <c r="CL11" s="64">
        <v>1986</v>
      </c>
      <c r="CM11" s="17">
        <v>1739</v>
      </c>
      <c r="CN11" s="17">
        <v>1742</v>
      </c>
      <c r="CO11" s="21">
        <v>7681</v>
      </c>
      <c r="CP11" s="15">
        <v>1090</v>
      </c>
      <c r="CQ11" s="15">
        <v>324</v>
      </c>
      <c r="CR11" s="16">
        <f t="shared" si="11"/>
        <v>100.17251293847038</v>
      </c>
    </row>
    <row r="12" spans="2:96" ht="13.75" customHeight="1">
      <c r="B12" s="64">
        <v>1987</v>
      </c>
      <c r="C12" s="13">
        <v>1584</v>
      </c>
      <c r="D12" s="13">
        <v>1552</v>
      </c>
      <c r="E12" s="14">
        <v>1651</v>
      </c>
      <c r="F12" s="15">
        <v>313</v>
      </c>
      <c r="G12" s="15">
        <v>78</v>
      </c>
      <c r="H12" s="16">
        <f t="shared" si="1"/>
        <v>97.979797979797979</v>
      </c>
      <c r="J12" s="64">
        <v>1987</v>
      </c>
      <c r="K12" s="17">
        <v>21046</v>
      </c>
      <c r="L12" s="17">
        <v>19585</v>
      </c>
      <c r="M12" s="17">
        <v>27463</v>
      </c>
      <c r="N12" s="15">
        <v>1603</v>
      </c>
      <c r="O12" s="15">
        <v>9304</v>
      </c>
      <c r="P12" s="16">
        <f t="shared" si="2"/>
        <v>93.058063289936328</v>
      </c>
      <c r="R12" s="64">
        <v>1987</v>
      </c>
      <c r="S12" s="18">
        <v>1106</v>
      </c>
      <c r="T12" s="18">
        <v>1065</v>
      </c>
      <c r="U12" s="19">
        <v>1108</v>
      </c>
      <c r="V12" s="15">
        <v>21</v>
      </c>
      <c r="W12" s="15">
        <v>101</v>
      </c>
      <c r="X12" s="16">
        <f t="shared" si="3"/>
        <v>96.292947558770337</v>
      </c>
      <c r="Z12" s="64">
        <v>1987</v>
      </c>
      <c r="AA12" s="18">
        <v>11855</v>
      </c>
      <c r="AB12" s="18">
        <v>9951</v>
      </c>
      <c r="AC12" s="18">
        <v>11196</v>
      </c>
      <c r="AD12" s="15">
        <v>772</v>
      </c>
      <c r="AE12" s="15">
        <v>6054</v>
      </c>
      <c r="AF12" s="16">
        <f t="shared" si="4"/>
        <v>83.939266132433573</v>
      </c>
      <c r="AH12" s="64">
        <v>1987</v>
      </c>
      <c r="AI12" s="18">
        <v>2278</v>
      </c>
      <c r="AJ12" s="18">
        <v>2198</v>
      </c>
      <c r="AK12" s="19">
        <v>1310</v>
      </c>
      <c r="AL12" s="15">
        <v>130</v>
      </c>
      <c r="AM12" s="15">
        <v>27</v>
      </c>
      <c r="AN12" s="16">
        <f t="shared" si="0"/>
        <v>96.488147497805087</v>
      </c>
      <c r="AP12" s="64">
        <v>1987</v>
      </c>
      <c r="AQ12" s="18">
        <v>1823</v>
      </c>
      <c r="AR12" s="18">
        <v>1593</v>
      </c>
      <c r="AS12" s="19">
        <v>1608</v>
      </c>
      <c r="AT12" s="15">
        <v>14</v>
      </c>
      <c r="AU12" s="15">
        <v>554</v>
      </c>
      <c r="AV12" s="16">
        <f t="shared" si="5"/>
        <v>87.383433900164562</v>
      </c>
      <c r="AX12" s="64">
        <v>1987</v>
      </c>
      <c r="AY12" s="18">
        <v>1814</v>
      </c>
      <c r="AZ12" s="18">
        <v>1598</v>
      </c>
      <c r="BA12" s="19">
        <v>836</v>
      </c>
      <c r="BB12" s="15">
        <v>153</v>
      </c>
      <c r="BC12" s="15">
        <v>115</v>
      </c>
      <c r="BD12" s="16">
        <f t="shared" si="6"/>
        <v>88.092613009922815</v>
      </c>
      <c r="BF12" s="64">
        <v>1987</v>
      </c>
      <c r="BG12" s="18">
        <v>11776</v>
      </c>
      <c r="BH12" s="18">
        <v>5149</v>
      </c>
      <c r="BI12" s="19">
        <v>3310</v>
      </c>
      <c r="BJ12" s="15">
        <v>197</v>
      </c>
      <c r="BK12" s="15">
        <v>1428</v>
      </c>
      <c r="BL12" s="16">
        <f t="shared" si="7"/>
        <v>43.724524456521735</v>
      </c>
      <c r="BN12" s="64">
        <v>1987</v>
      </c>
      <c r="BO12" s="18">
        <v>2074</v>
      </c>
      <c r="BP12" s="18">
        <v>2072</v>
      </c>
      <c r="BQ12" s="19">
        <v>1916</v>
      </c>
      <c r="BR12" s="15">
        <v>209</v>
      </c>
      <c r="BS12" s="15">
        <v>1570</v>
      </c>
      <c r="BT12" s="16">
        <f t="shared" si="8"/>
        <v>99.903567984570884</v>
      </c>
      <c r="BV12" s="64">
        <v>1987</v>
      </c>
      <c r="BW12" s="17">
        <v>1202</v>
      </c>
      <c r="BX12" s="17">
        <v>1202</v>
      </c>
      <c r="BY12" s="17">
        <v>1105</v>
      </c>
      <c r="BZ12" s="15">
        <v>109</v>
      </c>
      <c r="CA12" s="15">
        <v>19</v>
      </c>
      <c r="CB12" s="16">
        <f t="shared" si="9"/>
        <v>100</v>
      </c>
      <c r="CD12" s="64">
        <v>1987</v>
      </c>
      <c r="CE12" s="18">
        <v>64</v>
      </c>
      <c r="CF12" s="18">
        <v>6</v>
      </c>
      <c r="CG12" s="17">
        <v>18</v>
      </c>
      <c r="CH12" s="15">
        <v>4</v>
      </c>
      <c r="CI12" s="15">
        <v>3</v>
      </c>
      <c r="CJ12" s="16">
        <f t="shared" si="10"/>
        <v>9.375</v>
      </c>
      <c r="CL12" s="64">
        <v>1987</v>
      </c>
      <c r="CM12" s="17">
        <v>2122</v>
      </c>
      <c r="CN12" s="17">
        <v>2127</v>
      </c>
      <c r="CO12" s="21">
        <v>8990</v>
      </c>
      <c r="CP12" s="15">
        <v>1380</v>
      </c>
      <c r="CQ12" s="15">
        <v>320</v>
      </c>
      <c r="CR12" s="16">
        <f t="shared" si="11"/>
        <v>100.23562676720076</v>
      </c>
    </row>
    <row r="13" spans="2:96" ht="13.75" customHeight="1">
      <c r="B13" s="64">
        <v>1988</v>
      </c>
      <c r="C13" s="13">
        <v>1441</v>
      </c>
      <c r="D13" s="13">
        <v>1399</v>
      </c>
      <c r="E13" s="14">
        <v>1408</v>
      </c>
      <c r="F13" s="15">
        <v>279</v>
      </c>
      <c r="G13" s="15">
        <v>82</v>
      </c>
      <c r="H13" s="16">
        <f t="shared" si="1"/>
        <v>97.085357390700906</v>
      </c>
      <c r="J13" s="64">
        <v>1988</v>
      </c>
      <c r="K13" s="17">
        <v>21516</v>
      </c>
      <c r="L13" s="17">
        <v>19827</v>
      </c>
      <c r="M13" s="17">
        <v>27784</v>
      </c>
      <c r="N13" s="15">
        <v>1709</v>
      </c>
      <c r="O13" s="15">
        <v>9553</v>
      </c>
      <c r="P13" s="16">
        <f t="shared" si="2"/>
        <v>92.150027886224208</v>
      </c>
      <c r="R13" s="64">
        <v>1988</v>
      </c>
      <c r="S13" s="18">
        <v>1102</v>
      </c>
      <c r="T13" s="18">
        <v>1050</v>
      </c>
      <c r="U13" s="19">
        <v>1062</v>
      </c>
      <c r="V13" s="15">
        <v>21</v>
      </c>
      <c r="W13" s="15">
        <v>101</v>
      </c>
      <c r="X13" s="16">
        <f t="shared" si="3"/>
        <v>95.281306715063522</v>
      </c>
      <c r="Z13" s="64">
        <v>1988</v>
      </c>
      <c r="AA13" s="18">
        <v>12136</v>
      </c>
      <c r="AB13" s="18">
        <v>9879</v>
      </c>
      <c r="AC13" s="18">
        <v>10943</v>
      </c>
      <c r="AD13" s="15">
        <v>811</v>
      </c>
      <c r="AE13" s="15">
        <v>5922</v>
      </c>
      <c r="AF13" s="16">
        <f t="shared" si="4"/>
        <v>81.402439024390247</v>
      </c>
      <c r="AH13" s="64">
        <v>1988</v>
      </c>
      <c r="AI13" s="18">
        <v>2420</v>
      </c>
      <c r="AJ13" s="18">
        <v>2317</v>
      </c>
      <c r="AK13" s="19">
        <v>1408</v>
      </c>
      <c r="AL13" s="15">
        <v>137</v>
      </c>
      <c r="AM13" s="15">
        <v>27</v>
      </c>
      <c r="AN13" s="16">
        <f t="shared" si="0"/>
        <v>95.743801652892571</v>
      </c>
      <c r="AP13" s="64">
        <v>1988</v>
      </c>
      <c r="AQ13" s="18">
        <v>1741</v>
      </c>
      <c r="AR13" s="18">
        <v>1505</v>
      </c>
      <c r="AS13" s="19">
        <v>1480</v>
      </c>
      <c r="AT13" s="15">
        <v>17</v>
      </c>
      <c r="AU13" s="15">
        <v>500</v>
      </c>
      <c r="AV13" s="16">
        <f t="shared" si="5"/>
        <v>86.444572085008616</v>
      </c>
      <c r="AX13" s="64">
        <v>1988</v>
      </c>
      <c r="AY13" s="18">
        <v>1629</v>
      </c>
      <c r="AZ13" s="18">
        <v>1430</v>
      </c>
      <c r="BA13" s="19">
        <v>745</v>
      </c>
      <c r="BB13" s="15">
        <v>143</v>
      </c>
      <c r="BC13" s="15">
        <v>120</v>
      </c>
      <c r="BD13" s="16">
        <f t="shared" si="6"/>
        <v>87.783916513198292</v>
      </c>
      <c r="BF13" s="64">
        <v>1988</v>
      </c>
      <c r="BG13" s="18">
        <v>12065</v>
      </c>
      <c r="BH13" s="18">
        <v>4694</v>
      </c>
      <c r="BI13" s="19">
        <v>3082</v>
      </c>
      <c r="BJ13" s="15">
        <v>150</v>
      </c>
      <c r="BK13" s="15">
        <v>1232</v>
      </c>
      <c r="BL13" s="16">
        <f t="shared" si="7"/>
        <v>38.905926232905095</v>
      </c>
      <c r="BN13" s="64">
        <v>1988</v>
      </c>
      <c r="BO13" s="18">
        <v>1958</v>
      </c>
      <c r="BP13" s="18">
        <v>1957</v>
      </c>
      <c r="BQ13" s="19">
        <v>1810</v>
      </c>
      <c r="BR13" s="15">
        <v>197</v>
      </c>
      <c r="BS13" s="15">
        <v>1522</v>
      </c>
      <c r="BT13" s="16">
        <f t="shared" si="8"/>
        <v>99.948927477017378</v>
      </c>
      <c r="BV13" s="64">
        <v>1988</v>
      </c>
      <c r="BW13" s="17">
        <v>1076</v>
      </c>
      <c r="BX13" s="17">
        <v>1078</v>
      </c>
      <c r="BY13" s="17">
        <v>971</v>
      </c>
      <c r="BZ13" s="15">
        <v>101</v>
      </c>
      <c r="CA13" s="15">
        <v>16</v>
      </c>
      <c r="CB13" s="16">
        <f t="shared" si="9"/>
        <v>100.18587360594796</v>
      </c>
      <c r="CD13" s="64">
        <v>1988</v>
      </c>
      <c r="CE13" s="18">
        <v>22</v>
      </c>
      <c r="CF13" s="15">
        <v>0</v>
      </c>
      <c r="CG13" s="17">
        <v>5</v>
      </c>
      <c r="CH13" s="15">
        <v>0</v>
      </c>
      <c r="CI13" s="15">
        <v>4</v>
      </c>
      <c r="CJ13" s="15">
        <v>0</v>
      </c>
      <c r="CL13" s="64">
        <v>1988</v>
      </c>
      <c r="CM13" s="17">
        <v>1970</v>
      </c>
      <c r="CN13" s="17">
        <v>1970</v>
      </c>
      <c r="CO13" s="21">
        <v>9603</v>
      </c>
      <c r="CP13" s="15">
        <v>1424</v>
      </c>
      <c r="CQ13" s="15">
        <v>206</v>
      </c>
      <c r="CR13" s="16">
        <f t="shared" si="11"/>
        <v>100</v>
      </c>
    </row>
    <row r="14" spans="2:96" ht="13.75" customHeight="1">
      <c r="B14" s="64">
        <v>1989</v>
      </c>
      <c r="C14" s="13">
        <v>1308</v>
      </c>
      <c r="D14" s="13">
        <v>1255</v>
      </c>
      <c r="E14" s="14">
        <v>1323</v>
      </c>
      <c r="F14" s="15">
        <v>229</v>
      </c>
      <c r="G14" s="15">
        <v>116</v>
      </c>
      <c r="H14" s="16">
        <f t="shared" si="1"/>
        <v>95.948012232415905</v>
      </c>
      <c r="J14" s="64">
        <v>1989</v>
      </c>
      <c r="K14" s="17">
        <v>19802</v>
      </c>
      <c r="L14" s="17">
        <v>17770</v>
      </c>
      <c r="M14" s="17">
        <v>25066</v>
      </c>
      <c r="N14" s="15">
        <v>1728</v>
      </c>
      <c r="O14" s="15">
        <v>9360</v>
      </c>
      <c r="P14" s="16">
        <f t="shared" si="2"/>
        <v>89.738410261589735</v>
      </c>
      <c r="R14" s="64">
        <v>1989</v>
      </c>
      <c r="S14" s="18">
        <v>1041</v>
      </c>
      <c r="T14" s="18">
        <v>1004</v>
      </c>
      <c r="U14" s="19">
        <v>939</v>
      </c>
      <c r="V14" s="15">
        <v>36</v>
      </c>
      <c r="W14" s="15">
        <v>78</v>
      </c>
      <c r="X14" s="16">
        <f t="shared" si="3"/>
        <v>96.44572526416907</v>
      </c>
      <c r="Z14" s="64">
        <v>1989</v>
      </c>
      <c r="AA14" s="18">
        <v>10861</v>
      </c>
      <c r="AB14" s="18">
        <v>8229</v>
      </c>
      <c r="AC14" s="18">
        <v>9467</v>
      </c>
      <c r="AD14" s="15">
        <v>781</v>
      </c>
      <c r="AE14" s="15">
        <v>5152</v>
      </c>
      <c r="AF14" s="16">
        <f t="shared" si="4"/>
        <v>75.766504005156065</v>
      </c>
      <c r="AH14" s="64">
        <v>1989</v>
      </c>
      <c r="AI14" s="18">
        <v>1949</v>
      </c>
      <c r="AJ14" s="18">
        <v>1849</v>
      </c>
      <c r="AK14" s="19">
        <v>1100</v>
      </c>
      <c r="AL14" s="15">
        <v>124</v>
      </c>
      <c r="AM14" s="15">
        <v>10</v>
      </c>
      <c r="AN14" s="16">
        <f t="shared" si="0"/>
        <v>94.869163673678813</v>
      </c>
      <c r="AP14" s="64">
        <v>1989</v>
      </c>
      <c r="AQ14" s="18">
        <v>1556</v>
      </c>
      <c r="AR14" s="18">
        <v>1301</v>
      </c>
      <c r="AS14" s="19">
        <v>1329</v>
      </c>
      <c r="AT14" s="15">
        <v>10</v>
      </c>
      <c r="AU14" s="15">
        <v>438</v>
      </c>
      <c r="AV14" s="16">
        <f t="shared" si="5"/>
        <v>83.611825192802058</v>
      </c>
      <c r="AX14" s="64">
        <v>1989</v>
      </c>
      <c r="AY14" s="18">
        <v>1449</v>
      </c>
      <c r="AZ14" s="18">
        <v>1230</v>
      </c>
      <c r="BA14" s="19">
        <v>640</v>
      </c>
      <c r="BB14" s="15">
        <v>122</v>
      </c>
      <c r="BC14" s="15">
        <v>97</v>
      </c>
      <c r="BD14" s="16">
        <f t="shared" si="6"/>
        <v>84.886128364389236</v>
      </c>
      <c r="BF14" s="64">
        <v>1989</v>
      </c>
      <c r="BG14" s="18">
        <v>12086</v>
      </c>
      <c r="BH14" s="18">
        <v>4180</v>
      </c>
      <c r="BI14" s="19">
        <v>2556</v>
      </c>
      <c r="BJ14" s="15">
        <v>123</v>
      </c>
      <c r="BK14" s="15">
        <v>1034</v>
      </c>
      <c r="BL14" s="16">
        <f t="shared" si="7"/>
        <v>34.585470792652657</v>
      </c>
      <c r="BN14" s="64">
        <v>1989</v>
      </c>
      <c r="BO14" s="18">
        <v>1388</v>
      </c>
      <c r="BP14" s="18">
        <v>1383</v>
      </c>
      <c r="BQ14" s="19">
        <v>1270</v>
      </c>
      <c r="BR14" s="15">
        <v>126</v>
      </c>
      <c r="BS14" s="15">
        <v>1108</v>
      </c>
      <c r="BT14" s="16">
        <f t="shared" si="8"/>
        <v>99.639769452449556</v>
      </c>
      <c r="BV14" s="64">
        <v>1989</v>
      </c>
      <c r="BW14" s="17">
        <v>964</v>
      </c>
      <c r="BX14" s="17">
        <v>961</v>
      </c>
      <c r="BY14" s="17">
        <v>781</v>
      </c>
      <c r="BZ14" s="15">
        <v>83</v>
      </c>
      <c r="CA14" s="15">
        <v>10</v>
      </c>
      <c r="CB14" s="16">
        <f t="shared" si="9"/>
        <v>99.688796680497916</v>
      </c>
      <c r="CD14" s="64">
        <v>1989</v>
      </c>
      <c r="CE14" s="18">
        <v>58</v>
      </c>
      <c r="CF14" s="18">
        <v>20</v>
      </c>
      <c r="CG14" s="17">
        <v>3</v>
      </c>
      <c r="CH14" s="15">
        <v>0</v>
      </c>
      <c r="CI14" s="15">
        <v>1</v>
      </c>
      <c r="CJ14" s="16">
        <f t="shared" si="10"/>
        <v>34.482758620689658</v>
      </c>
      <c r="CL14" s="64">
        <v>1989</v>
      </c>
      <c r="CM14" s="17">
        <v>1571</v>
      </c>
      <c r="CN14" s="17">
        <v>1580</v>
      </c>
      <c r="CO14" s="21">
        <v>8149</v>
      </c>
      <c r="CP14" s="15">
        <v>1212</v>
      </c>
      <c r="CQ14" s="15">
        <v>131</v>
      </c>
      <c r="CR14" s="16">
        <f t="shared" si="11"/>
        <v>100.57288351368554</v>
      </c>
    </row>
    <row r="15" spans="2:96" ht="13.75" customHeight="1">
      <c r="B15" s="64">
        <v>1990</v>
      </c>
      <c r="C15" s="13">
        <v>1238</v>
      </c>
      <c r="D15" s="13">
        <v>1197</v>
      </c>
      <c r="E15" s="14">
        <v>1238</v>
      </c>
      <c r="F15" s="15">
        <v>229</v>
      </c>
      <c r="G15" s="15">
        <v>71</v>
      </c>
      <c r="H15" s="16">
        <f t="shared" si="1"/>
        <v>96.688206785137311</v>
      </c>
      <c r="J15" s="64">
        <v>1990</v>
      </c>
      <c r="K15" s="17">
        <v>19436</v>
      </c>
      <c r="L15" s="17">
        <v>17294</v>
      </c>
      <c r="M15" s="17">
        <v>24174</v>
      </c>
      <c r="N15" s="15">
        <v>1561</v>
      </c>
      <c r="O15" s="15">
        <v>8759</v>
      </c>
      <c r="P15" s="16">
        <f t="shared" si="2"/>
        <v>88.979213830006174</v>
      </c>
      <c r="R15" s="64">
        <v>1990</v>
      </c>
      <c r="S15" s="18">
        <v>943</v>
      </c>
      <c r="T15" s="18">
        <v>880</v>
      </c>
      <c r="U15" s="19">
        <v>772</v>
      </c>
      <c r="V15" s="15">
        <v>31</v>
      </c>
      <c r="W15" s="15">
        <v>61</v>
      </c>
      <c r="X15" s="16">
        <f t="shared" si="3"/>
        <v>93.31919406150584</v>
      </c>
      <c r="Z15" s="64">
        <v>1990</v>
      </c>
      <c r="AA15" s="18">
        <v>10093</v>
      </c>
      <c r="AB15" s="18">
        <v>7332</v>
      </c>
      <c r="AC15" s="18">
        <v>8653</v>
      </c>
      <c r="AD15" s="15">
        <v>659</v>
      </c>
      <c r="AE15" s="15">
        <v>4975</v>
      </c>
      <c r="AF15" s="16">
        <f t="shared" si="4"/>
        <v>72.644407014762706</v>
      </c>
      <c r="AH15" s="64">
        <v>1990</v>
      </c>
      <c r="AI15" s="18">
        <v>1723</v>
      </c>
      <c r="AJ15" s="18">
        <v>1658</v>
      </c>
      <c r="AK15" s="19">
        <v>927</v>
      </c>
      <c r="AL15" s="15">
        <v>84</v>
      </c>
      <c r="AM15" s="15">
        <v>8</v>
      </c>
      <c r="AN15" s="16">
        <f t="shared" si="0"/>
        <v>96.227510156703417</v>
      </c>
      <c r="AP15" s="64">
        <v>1990</v>
      </c>
      <c r="AQ15" s="18">
        <v>1548</v>
      </c>
      <c r="AR15" s="18">
        <v>1274</v>
      </c>
      <c r="AS15" s="19">
        <v>1289</v>
      </c>
      <c r="AT15" s="15">
        <v>9</v>
      </c>
      <c r="AU15" s="15">
        <v>346</v>
      </c>
      <c r="AV15" s="16">
        <f t="shared" si="5"/>
        <v>82.299741602067186</v>
      </c>
      <c r="AX15" s="64">
        <v>1990</v>
      </c>
      <c r="AY15" s="18">
        <v>1491</v>
      </c>
      <c r="AZ15" s="18">
        <v>1229</v>
      </c>
      <c r="BA15" s="19">
        <v>614</v>
      </c>
      <c r="BB15" s="15">
        <v>109</v>
      </c>
      <c r="BC15" s="15">
        <v>87</v>
      </c>
      <c r="BD15" s="16">
        <f t="shared" si="6"/>
        <v>82.427900737759899</v>
      </c>
      <c r="BF15" s="64">
        <v>1990</v>
      </c>
      <c r="BG15" s="18">
        <v>11603</v>
      </c>
      <c r="BH15" s="18">
        <v>4177</v>
      </c>
      <c r="BI15" s="19">
        <v>2474</v>
      </c>
      <c r="BJ15" s="15">
        <v>152</v>
      </c>
      <c r="BK15" s="15">
        <v>1057</v>
      </c>
      <c r="BL15" s="16">
        <f t="shared" si="7"/>
        <v>35.999310523140565</v>
      </c>
      <c r="BN15" s="64">
        <v>1990</v>
      </c>
      <c r="BO15" s="18">
        <v>1437</v>
      </c>
      <c r="BP15" s="18">
        <v>1436</v>
      </c>
      <c r="BQ15" s="19">
        <v>1282</v>
      </c>
      <c r="BR15" s="15">
        <v>148</v>
      </c>
      <c r="BS15" s="15">
        <v>1089</v>
      </c>
      <c r="BT15" s="16">
        <f t="shared" si="8"/>
        <v>99.930410577592212</v>
      </c>
      <c r="BV15" s="64">
        <v>1990</v>
      </c>
      <c r="BW15" s="17">
        <v>734</v>
      </c>
      <c r="BX15" s="17">
        <v>736</v>
      </c>
      <c r="BY15" s="17">
        <v>761</v>
      </c>
      <c r="BZ15" s="15">
        <v>81</v>
      </c>
      <c r="CA15" s="15">
        <v>18</v>
      </c>
      <c r="CB15" s="16">
        <f t="shared" si="9"/>
        <v>100.27247956403269</v>
      </c>
      <c r="CD15" s="64">
        <v>1990</v>
      </c>
      <c r="CE15" s="18">
        <v>202</v>
      </c>
      <c r="CF15" s="18">
        <v>5</v>
      </c>
      <c r="CG15" s="17">
        <v>2</v>
      </c>
      <c r="CH15" s="15">
        <v>0</v>
      </c>
      <c r="CI15" s="15">
        <v>0</v>
      </c>
      <c r="CJ15" s="16">
        <f t="shared" si="10"/>
        <v>2.4752475247524752</v>
      </c>
      <c r="CL15" s="64">
        <v>1990</v>
      </c>
      <c r="CM15" s="17">
        <v>1413</v>
      </c>
      <c r="CN15" s="17">
        <v>1413</v>
      </c>
      <c r="CO15" s="21">
        <v>6875</v>
      </c>
      <c r="CP15" s="15">
        <v>1051</v>
      </c>
      <c r="CQ15" s="15">
        <v>137</v>
      </c>
      <c r="CR15" s="16">
        <f t="shared" si="11"/>
        <v>100</v>
      </c>
    </row>
    <row r="16" spans="2:96" ht="13.75" customHeight="1">
      <c r="B16" s="64">
        <v>1991</v>
      </c>
      <c r="C16" s="13">
        <v>1215</v>
      </c>
      <c r="D16" s="13">
        <v>1166</v>
      </c>
      <c r="E16" s="14">
        <v>1159</v>
      </c>
      <c r="F16" s="15">
        <v>228</v>
      </c>
      <c r="G16" s="15">
        <v>76</v>
      </c>
      <c r="H16" s="16">
        <f t="shared" si="1"/>
        <v>95.967078189300409</v>
      </c>
      <c r="J16" s="64">
        <v>1991</v>
      </c>
      <c r="K16" s="17">
        <v>18634</v>
      </c>
      <c r="L16" s="17">
        <v>16181</v>
      </c>
      <c r="M16" s="17">
        <v>22754</v>
      </c>
      <c r="N16" s="15">
        <v>1654</v>
      </c>
      <c r="O16" s="15">
        <v>8300</v>
      </c>
      <c r="P16" s="16">
        <f t="shared" si="2"/>
        <v>86.835891381345931</v>
      </c>
      <c r="R16" s="64">
        <v>1991</v>
      </c>
      <c r="S16" s="18">
        <v>865</v>
      </c>
      <c r="T16" s="18">
        <v>804</v>
      </c>
      <c r="U16" s="19">
        <v>724</v>
      </c>
      <c r="V16" s="15">
        <v>8</v>
      </c>
      <c r="W16" s="15">
        <v>56</v>
      </c>
      <c r="X16" s="16">
        <f t="shared" si="3"/>
        <v>92.947976878612707</v>
      </c>
      <c r="Z16" s="64">
        <v>1991</v>
      </c>
      <c r="AA16" s="18">
        <v>9582</v>
      </c>
      <c r="AB16" s="18">
        <v>6708</v>
      </c>
      <c r="AC16" s="18">
        <v>7894</v>
      </c>
      <c r="AD16" s="15">
        <v>651</v>
      </c>
      <c r="AE16" s="15">
        <v>4427</v>
      </c>
      <c r="AF16" s="16">
        <f t="shared" si="4"/>
        <v>70.006261740763932</v>
      </c>
      <c r="AH16" s="64">
        <v>1991</v>
      </c>
      <c r="AI16" s="18">
        <v>1610</v>
      </c>
      <c r="AJ16" s="18">
        <v>1522</v>
      </c>
      <c r="AK16" s="19">
        <v>915</v>
      </c>
      <c r="AL16" s="15">
        <v>81</v>
      </c>
      <c r="AM16" s="15">
        <v>17</v>
      </c>
      <c r="AN16" s="16">
        <f t="shared" si="0"/>
        <v>94.534161490683218</v>
      </c>
      <c r="AP16" s="64">
        <v>1991</v>
      </c>
      <c r="AQ16" s="18">
        <v>1603</v>
      </c>
      <c r="AR16" s="18">
        <v>1354</v>
      </c>
      <c r="AS16" s="19">
        <v>1275</v>
      </c>
      <c r="AT16" s="15">
        <v>5</v>
      </c>
      <c r="AU16" s="15">
        <v>318</v>
      </c>
      <c r="AV16" s="16">
        <f t="shared" si="5"/>
        <v>84.46662507797879</v>
      </c>
      <c r="AX16" s="64">
        <v>1991</v>
      </c>
      <c r="AY16" s="18">
        <v>1348</v>
      </c>
      <c r="AZ16" s="18">
        <v>1140</v>
      </c>
      <c r="BA16" s="19">
        <v>593</v>
      </c>
      <c r="BB16" s="15">
        <v>99</v>
      </c>
      <c r="BC16" s="15">
        <v>80</v>
      </c>
      <c r="BD16" s="16">
        <f t="shared" si="6"/>
        <v>84.569732937685458</v>
      </c>
      <c r="BF16" s="64">
        <v>1991</v>
      </c>
      <c r="BG16" s="18">
        <v>12095</v>
      </c>
      <c r="BH16" s="18">
        <v>4088</v>
      </c>
      <c r="BI16" s="19">
        <v>2331</v>
      </c>
      <c r="BJ16" s="15">
        <v>151</v>
      </c>
      <c r="BK16" s="15">
        <v>1013</v>
      </c>
      <c r="BL16" s="16">
        <f t="shared" si="7"/>
        <v>33.799090533278211</v>
      </c>
      <c r="BN16" s="64">
        <v>1991</v>
      </c>
      <c r="BO16" s="18">
        <v>1314</v>
      </c>
      <c r="BP16" s="18">
        <v>1305</v>
      </c>
      <c r="BQ16" s="19">
        <v>1241</v>
      </c>
      <c r="BR16" s="15">
        <v>137</v>
      </c>
      <c r="BS16" s="15">
        <v>1045</v>
      </c>
      <c r="BT16" s="16">
        <f t="shared" si="8"/>
        <v>99.315068493150676</v>
      </c>
      <c r="BV16" s="64">
        <v>1991</v>
      </c>
      <c r="BW16" s="17">
        <v>770</v>
      </c>
      <c r="BX16" s="17">
        <v>773</v>
      </c>
      <c r="BY16" s="17">
        <v>1035</v>
      </c>
      <c r="BZ16" s="15">
        <v>108</v>
      </c>
      <c r="CA16" s="15">
        <v>29</v>
      </c>
      <c r="CB16" s="16">
        <f t="shared" si="9"/>
        <v>100.38961038961038</v>
      </c>
      <c r="CD16" s="64">
        <v>1991</v>
      </c>
      <c r="CE16" s="18">
        <v>55</v>
      </c>
      <c r="CF16" s="18">
        <v>143</v>
      </c>
      <c r="CG16" s="17">
        <v>3</v>
      </c>
      <c r="CH16" s="15">
        <v>0</v>
      </c>
      <c r="CI16" s="15">
        <v>0</v>
      </c>
      <c r="CJ16" s="16">
        <f t="shared" si="10"/>
        <v>260</v>
      </c>
      <c r="CL16" s="64">
        <v>1991</v>
      </c>
      <c r="CM16" s="17">
        <v>1201</v>
      </c>
      <c r="CN16" s="17">
        <v>1202</v>
      </c>
      <c r="CO16" s="21">
        <v>5634</v>
      </c>
      <c r="CP16" s="15">
        <v>833</v>
      </c>
      <c r="CQ16" s="15">
        <v>116</v>
      </c>
      <c r="CR16" s="16">
        <f t="shared" si="11"/>
        <v>100.08326394671107</v>
      </c>
    </row>
    <row r="17" spans="2:96" ht="13.75" customHeight="1">
      <c r="B17" s="64">
        <v>1992</v>
      </c>
      <c r="C17" s="13">
        <v>1227</v>
      </c>
      <c r="D17" s="13">
        <v>1185</v>
      </c>
      <c r="E17" s="14">
        <v>1175</v>
      </c>
      <c r="F17" s="15">
        <v>255</v>
      </c>
      <c r="G17" s="15">
        <v>82</v>
      </c>
      <c r="H17" s="16">
        <f t="shared" si="1"/>
        <v>96.577017114914426</v>
      </c>
      <c r="J17" s="64">
        <v>1992</v>
      </c>
      <c r="K17" s="17">
        <v>18854</v>
      </c>
      <c r="L17" s="17">
        <v>15967</v>
      </c>
      <c r="M17" s="17">
        <v>22322</v>
      </c>
      <c r="N17" s="15">
        <v>1590</v>
      </c>
      <c r="O17" s="15">
        <v>8234</v>
      </c>
      <c r="P17" s="16">
        <f t="shared" si="2"/>
        <v>84.687599448392916</v>
      </c>
      <c r="R17" s="64">
        <v>1992</v>
      </c>
      <c r="S17" s="18">
        <v>923</v>
      </c>
      <c r="T17" s="18">
        <v>879</v>
      </c>
      <c r="U17" s="19">
        <v>944</v>
      </c>
      <c r="V17" s="15">
        <v>21</v>
      </c>
      <c r="W17" s="15">
        <v>73</v>
      </c>
      <c r="X17" s="16">
        <f t="shared" si="3"/>
        <v>95.232936078006503</v>
      </c>
      <c r="Z17" s="64">
        <v>1992</v>
      </c>
      <c r="AA17" s="18">
        <v>10048</v>
      </c>
      <c r="AB17" s="18">
        <v>6809</v>
      </c>
      <c r="AC17" s="18">
        <v>8232</v>
      </c>
      <c r="AD17" s="15">
        <v>655</v>
      </c>
      <c r="AE17" s="15">
        <v>4480</v>
      </c>
      <c r="AF17" s="16">
        <f t="shared" si="4"/>
        <v>67.764729299363054</v>
      </c>
      <c r="AH17" s="64">
        <v>1992</v>
      </c>
      <c r="AI17" s="18">
        <v>1736</v>
      </c>
      <c r="AJ17" s="18">
        <v>1622</v>
      </c>
      <c r="AK17" s="19">
        <v>935</v>
      </c>
      <c r="AL17" s="15">
        <v>105</v>
      </c>
      <c r="AM17" s="15">
        <v>5</v>
      </c>
      <c r="AN17" s="16">
        <f t="shared" si="0"/>
        <v>93.433179723502306</v>
      </c>
      <c r="AP17" s="64">
        <v>1992</v>
      </c>
      <c r="AQ17" s="18">
        <v>1504</v>
      </c>
      <c r="AR17" s="18">
        <v>1243</v>
      </c>
      <c r="AS17" s="19">
        <v>1188</v>
      </c>
      <c r="AT17" s="15">
        <v>7</v>
      </c>
      <c r="AU17" s="15">
        <v>317</v>
      </c>
      <c r="AV17" s="16">
        <f t="shared" si="5"/>
        <v>82.646276595744681</v>
      </c>
      <c r="AX17" s="64">
        <v>1992</v>
      </c>
      <c r="AY17" s="18">
        <v>1418</v>
      </c>
      <c r="AZ17" s="18">
        <v>1157</v>
      </c>
      <c r="BA17" s="19">
        <v>566</v>
      </c>
      <c r="BB17" s="15">
        <v>96</v>
      </c>
      <c r="BC17" s="15">
        <v>85</v>
      </c>
      <c r="BD17" s="16">
        <f t="shared" si="6"/>
        <v>81.593794076163618</v>
      </c>
      <c r="BF17" s="64">
        <v>1992</v>
      </c>
      <c r="BG17" s="18">
        <v>12192</v>
      </c>
      <c r="BH17" s="18">
        <v>3892</v>
      </c>
      <c r="BI17" s="19">
        <v>2078</v>
      </c>
      <c r="BJ17" s="15">
        <v>113</v>
      </c>
      <c r="BK17" s="15">
        <v>803</v>
      </c>
      <c r="BL17" s="16">
        <f t="shared" si="7"/>
        <v>31.92257217847769</v>
      </c>
      <c r="BN17" s="64">
        <v>1992</v>
      </c>
      <c r="BO17" s="18">
        <v>1316</v>
      </c>
      <c r="BP17" s="18">
        <v>1319</v>
      </c>
      <c r="BQ17" s="19">
        <v>1243</v>
      </c>
      <c r="BR17" s="15">
        <v>154</v>
      </c>
      <c r="BS17" s="15">
        <v>972</v>
      </c>
      <c r="BT17" s="16">
        <f t="shared" si="8"/>
        <v>100.22796352583586</v>
      </c>
      <c r="BV17" s="64">
        <v>1992</v>
      </c>
      <c r="BW17" s="17">
        <v>539</v>
      </c>
      <c r="BX17" s="17">
        <v>538</v>
      </c>
      <c r="BY17" s="17">
        <v>790</v>
      </c>
      <c r="BZ17" s="15">
        <v>90</v>
      </c>
      <c r="CA17" s="15">
        <v>26</v>
      </c>
      <c r="CB17" s="16">
        <f t="shared" si="9"/>
        <v>99.814471243042675</v>
      </c>
      <c r="CD17" s="64">
        <v>1992</v>
      </c>
      <c r="CE17" s="18">
        <v>122</v>
      </c>
      <c r="CF17" s="18">
        <v>6</v>
      </c>
      <c r="CG17" s="17">
        <v>4</v>
      </c>
      <c r="CH17" s="15">
        <v>0</v>
      </c>
      <c r="CI17" s="15">
        <v>0</v>
      </c>
      <c r="CJ17" s="16">
        <f t="shared" si="10"/>
        <v>4.918032786885246</v>
      </c>
      <c r="CL17" s="64">
        <v>1992</v>
      </c>
      <c r="CM17" s="17">
        <v>1201</v>
      </c>
      <c r="CN17" s="17">
        <v>1200</v>
      </c>
      <c r="CO17" s="21">
        <v>5711</v>
      </c>
      <c r="CP17" s="15">
        <v>841</v>
      </c>
      <c r="CQ17" s="15">
        <v>82</v>
      </c>
      <c r="CR17" s="16">
        <f t="shared" si="11"/>
        <v>99.916736053288929</v>
      </c>
    </row>
    <row r="18" spans="2:96" ht="13.75" customHeight="1">
      <c r="B18" s="64">
        <v>1993</v>
      </c>
      <c r="C18" s="13">
        <v>1233</v>
      </c>
      <c r="D18" s="13">
        <v>1190</v>
      </c>
      <c r="E18" s="14">
        <v>1218</v>
      </c>
      <c r="F18" s="15">
        <v>263</v>
      </c>
      <c r="G18" s="15">
        <v>75</v>
      </c>
      <c r="H18" s="16">
        <f t="shared" si="1"/>
        <v>96.512570965125704</v>
      </c>
      <c r="J18" s="64">
        <v>1993</v>
      </c>
      <c r="K18" s="17">
        <v>18306</v>
      </c>
      <c r="L18" s="17">
        <v>15764</v>
      </c>
      <c r="M18" s="17">
        <v>22235</v>
      </c>
      <c r="N18" s="15">
        <v>1447</v>
      </c>
      <c r="O18" s="15">
        <v>8071</v>
      </c>
      <c r="P18" s="16">
        <f t="shared" si="2"/>
        <v>86.113842456025353</v>
      </c>
      <c r="R18" s="64">
        <v>1993</v>
      </c>
      <c r="S18" s="18">
        <v>940</v>
      </c>
      <c r="T18" s="18">
        <v>886</v>
      </c>
      <c r="U18" s="19">
        <v>980</v>
      </c>
      <c r="V18" s="15">
        <v>26</v>
      </c>
      <c r="W18" s="15">
        <v>71</v>
      </c>
      <c r="X18" s="16">
        <f t="shared" si="3"/>
        <v>94.255319148936167</v>
      </c>
      <c r="Z18" s="64">
        <v>1993</v>
      </c>
      <c r="AA18" s="18">
        <v>11225</v>
      </c>
      <c r="AB18" s="18">
        <v>7661</v>
      </c>
      <c r="AC18" s="18">
        <v>8529</v>
      </c>
      <c r="AD18" s="15">
        <v>642</v>
      </c>
      <c r="AE18" s="15">
        <v>4674</v>
      </c>
      <c r="AF18" s="16">
        <f t="shared" si="4"/>
        <v>68.249443207126944</v>
      </c>
      <c r="AH18" s="64">
        <v>1993</v>
      </c>
      <c r="AI18" s="18">
        <v>1679</v>
      </c>
      <c r="AJ18" s="18">
        <v>1598</v>
      </c>
      <c r="AK18" s="19">
        <v>1097</v>
      </c>
      <c r="AL18" s="15">
        <v>120</v>
      </c>
      <c r="AM18" s="15">
        <v>8</v>
      </c>
      <c r="AN18" s="16">
        <f t="shared" si="0"/>
        <v>95.175699821322226</v>
      </c>
      <c r="AP18" s="64">
        <v>1993</v>
      </c>
      <c r="AQ18" s="18">
        <v>1611</v>
      </c>
      <c r="AR18" s="18">
        <v>1492</v>
      </c>
      <c r="AS18" s="19">
        <v>1162</v>
      </c>
      <c r="AT18" s="15">
        <v>10</v>
      </c>
      <c r="AU18" s="15">
        <v>272</v>
      </c>
      <c r="AV18" s="16">
        <f t="shared" si="5"/>
        <v>92.613283674736195</v>
      </c>
      <c r="AX18" s="64">
        <v>1993</v>
      </c>
      <c r="AY18" s="18">
        <v>1754</v>
      </c>
      <c r="AZ18" s="18">
        <v>1655</v>
      </c>
      <c r="BA18" s="19">
        <v>721</v>
      </c>
      <c r="BB18" s="15">
        <v>124</v>
      </c>
      <c r="BC18" s="15">
        <v>84</v>
      </c>
      <c r="BD18" s="16">
        <f t="shared" si="6"/>
        <v>94.355758266818711</v>
      </c>
      <c r="BF18" s="64">
        <v>1993</v>
      </c>
      <c r="BG18" s="18">
        <v>11942</v>
      </c>
      <c r="BH18" s="18">
        <v>3795</v>
      </c>
      <c r="BI18" s="19">
        <v>2065</v>
      </c>
      <c r="BJ18" s="15">
        <v>130</v>
      </c>
      <c r="BK18" s="15">
        <v>832</v>
      </c>
      <c r="BL18" s="16">
        <f t="shared" si="7"/>
        <v>31.778596549991626</v>
      </c>
      <c r="BN18" s="64">
        <v>1993</v>
      </c>
      <c r="BO18" s="18">
        <v>1539</v>
      </c>
      <c r="BP18" s="18">
        <v>1537</v>
      </c>
      <c r="BQ18" s="19">
        <v>1422</v>
      </c>
      <c r="BR18" s="15">
        <v>168</v>
      </c>
      <c r="BS18" s="15">
        <v>1133</v>
      </c>
      <c r="BT18" s="16">
        <f t="shared" si="8"/>
        <v>99.870045484080563</v>
      </c>
      <c r="BV18" s="64">
        <v>1993</v>
      </c>
      <c r="BW18" s="17">
        <v>545</v>
      </c>
      <c r="BX18" s="17">
        <v>545</v>
      </c>
      <c r="BY18" s="17">
        <v>721</v>
      </c>
      <c r="BZ18" s="15">
        <v>67</v>
      </c>
      <c r="CA18" s="15">
        <v>15</v>
      </c>
      <c r="CB18" s="16">
        <f t="shared" si="9"/>
        <v>100</v>
      </c>
      <c r="CD18" s="64">
        <v>1993</v>
      </c>
      <c r="CE18" s="18">
        <v>161</v>
      </c>
      <c r="CF18" s="18">
        <v>51</v>
      </c>
      <c r="CG18" s="17">
        <v>9</v>
      </c>
      <c r="CH18" s="15">
        <v>1</v>
      </c>
      <c r="CI18" s="15">
        <v>0</v>
      </c>
      <c r="CJ18" s="16">
        <f t="shared" si="10"/>
        <v>31.677018633540371</v>
      </c>
      <c r="CL18" s="64">
        <v>1993</v>
      </c>
      <c r="CM18" s="17">
        <v>1014</v>
      </c>
      <c r="CN18" s="17">
        <v>1018</v>
      </c>
      <c r="CO18" s="21">
        <v>6344</v>
      </c>
      <c r="CP18" s="15">
        <v>915</v>
      </c>
      <c r="CQ18" s="15">
        <v>66</v>
      </c>
      <c r="CR18" s="16">
        <f t="shared" si="11"/>
        <v>100.39447731755423</v>
      </c>
    </row>
    <row r="19" spans="2:96" ht="13.75" customHeight="1">
      <c r="B19" s="64">
        <v>1994</v>
      </c>
      <c r="C19" s="13">
        <v>1279</v>
      </c>
      <c r="D19" s="13">
        <v>1225</v>
      </c>
      <c r="E19" s="14">
        <v>1275</v>
      </c>
      <c r="F19" s="15">
        <v>227</v>
      </c>
      <c r="G19" s="15">
        <v>75</v>
      </c>
      <c r="H19" s="16">
        <f t="shared" si="1"/>
        <v>95.777951524628619</v>
      </c>
      <c r="J19" s="64">
        <v>1994</v>
      </c>
      <c r="K19" s="17">
        <v>18097</v>
      </c>
      <c r="L19" s="17">
        <v>15733</v>
      </c>
      <c r="M19" s="17">
        <v>21674</v>
      </c>
      <c r="N19" s="15">
        <v>1430</v>
      </c>
      <c r="O19" s="15">
        <v>7479</v>
      </c>
      <c r="P19" s="16">
        <f t="shared" si="2"/>
        <v>86.937061391390841</v>
      </c>
      <c r="R19" s="64">
        <v>1994</v>
      </c>
      <c r="S19" s="18">
        <v>1019</v>
      </c>
      <c r="T19" s="18">
        <v>960</v>
      </c>
      <c r="U19" s="19">
        <v>1038</v>
      </c>
      <c r="V19" s="15">
        <v>21</v>
      </c>
      <c r="W19" s="15">
        <v>84</v>
      </c>
      <c r="X19" s="16">
        <f t="shared" si="3"/>
        <v>94.210009813542698</v>
      </c>
      <c r="Z19" s="64">
        <v>1994</v>
      </c>
      <c r="AA19" s="18">
        <v>11266</v>
      </c>
      <c r="AB19" s="18">
        <v>7601</v>
      </c>
      <c r="AC19" s="18">
        <v>9382</v>
      </c>
      <c r="AD19" s="15">
        <v>710</v>
      </c>
      <c r="AE19" s="15">
        <v>5406</v>
      </c>
      <c r="AF19" s="16">
        <f t="shared" si="4"/>
        <v>67.468489259719519</v>
      </c>
      <c r="AH19" s="64">
        <v>1994</v>
      </c>
      <c r="AI19" s="18">
        <v>1875</v>
      </c>
      <c r="AJ19" s="18">
        <v>1777</v>
      </c>
      <c r="AK19" s="19">
        <v>1110</v>
      </c>
      <c r="AL19" s="15">
        <v>130</v>
      </c>
      <c r="AM19" s="15">
        <v>10</v>
      </c>
      <c r="AN19" s="16">
        <f t="shared" si="0"/>
        <v>94.773333333333326</v>
      </c>
      <c r="AP19" s="64">
        <v>1994</v>
      </c>
      <c r="AQ19" s="18">
        <v>1616</v>
      </c>
      <c r="AR19" s="18">
        <v>1480</v>
      </c>
      <c r="AS19" s="19">
        <v>1161</v>
      </c>
      <c r="AT19" s="15">
        <v>6</v>
      </c>
      <c r="AU19" s="15">
        <v>301</v>
      </c>
      <c r="AV19" s="16">
        <f t="shared" si="5"/>
        <v>91.584158415841586</v>
      </c>
      <c r="AX19" s="64">
        <v>1994</v>
      </c>
      <c r="AY19" s="18">
        <v>1741</v>
      </c>
      <c r="AZ19" s="18">
        <v>1606</v>
      </c>
      <c r="BA19" s="19">
        <v>718</v>
      </c>
      <c r="BB19" s="15">
        <v>124</v>
      </c>
      <c r="BC19" s="15">
        <v>95</v>
      </c>
      <c r="BD19" s="16">
        <f t="shared" si="6"/>
        <v>92.24583572659391</v>
      </c>
      <c r="BF19" s="64">
        <v>1994</v>
      </c>
      <c r="BG19" s="18">
        <v>11213</v>
      </c>
      <c r="BH19" s="18">
        <v>3711</v>
      </c>
      <c r="BI19" s="19">
        <v>2040</v>
      </c>
      <c r="BJ19" s="15">
        <v>107</v>
      </c>
      <c r="BK19" s="15">
        <v>804</v>
      </c>
      <c r="BL19" s="16">
        <f t="shared" si="7"/>
        <v>33.095514135378579</v>
      </c>
      <c r="BN19" s="64">
        <v>1994</v>
      </c>
      <c r="BO19" s="18">
        <v>1391</v>
      </c>
      <c r="BP19" s="18">
        <v>1390</v>
      </c>
      <c r="BQ19" s="19">
        <v>1334</v>
      </c>
      <c r="BR19" s="15">
        <v>191</v>
      </c>
      <c r="BS19" s="15">
        <v>970</v>
      </c>
      <c r="BT19" s="16">
        <f t="shared" si="8"/>
        <v>99.928109273903672</v>
      </c>
      <c r="BV19" s="64">
        <v>1994</v>
      </c>
      <c r="BW19" s="17">
        <v>645</v>
      </c>
      <c r="BX19" s="17">
        <v>644</v>
      </c>
      <c r="BY19" s="17">
        <v>923</v>
      </c>
      <c r="BZ19" s="15">
        <v>97</v>
      </c>
      <c r="CA19" s="15">
        <v>35</v>
      </c>
      <c r="CB19" s="16">
        <f t="shared" si="9"/>
        <v>99.84496124031007</v>
      </c>
      <c r="CD19" s="64">
        <v>1994</v>
      </c>
      <c r="CE19" s="18">
        <v>190</v>
      </c>
      <c r="CF19" s="18">
        <v>41</v>
      </c>
      <c r="CG19" s="17">
        <v>4</v>
      </c>
      <c r="CH19" s="15">
        <v>0</v>
      </c>
      <c r="CI19" s="15">
        <v>0</v>
      </c>
      <c r="CJ19" s="16">
        <f t="shared" si="10"/>
        <v>21.578947368421055</v>
      </c>
      <c r="CL19" s="64">
        <v>1994</v>
      </c>
      <c r="CM19" s="17">
        <v>774</v>
      </c>
      <c r="CN19" s="17">
        <v>776</v>
      </c>
      <c r="CO19" s="21">
        <v>4917</v>
      </c>
      <c r="CP19" s="15">
        <v>750</v>
      </c>
      <c r="CQ19" s="15">
        <v>70</v>
      </c>
      <c r="CR19" s="16">
        <f t="shared" si="11"/>
        <v>100.25839793281654</v>
      </c>
    </row>
    <row r="20" spans="2:96" ht="13.75" customHeight="1">
      <c r="B20" s="64">
        <v>1995</v>
      </c>
      <c r="C20" s="13">
        <v>1281</v>
      </c>
      <c r="D20" s="13">
        <v>1236</v>
      </c>
      <c r="E20" s="14">
        <v>1295</v>
      </c>
      <c r="F20" s="15">
        <v>247</v>
      </c>
      <c r="G20" s="15">
        <v>78</v>
      </c>
      <c r="H20" s="16">
        <f t="shared" si="1"/>
        <v>96.4871194379391</v>
      </c>
      <c r="J20" s="64">
        <v>1995</v>
      </c>
      <c r="K20" s="17">
        <v>17482</v>
      </c>
      <c r="L20" s="17">
        <v>15209</v>
      </c>
      <c r="M20" s="17">
        <v>20972</v>
      </c>
      <c r="N20" s="15">
        <v>1378</v>
      </c>
      <c r="O20" s="15">
        <v>7675</v>
      </c>
      <c r="P20" s="16">
        <f t="shared" si="2"/>
        <v>86.998055142432221</v>
      </c>
      <c r="R20" s="64">
        <v>1995</v>
      </c>
      <c r="S20" s="18">
        <v>943</v>
      </c>
      <c r="T20" s="18">
        <v>908</v>
      </c>
      <c r="U20" s="19">
        <v>892</v>
      </c>
      <c r="V20" s="15">
        <v>14</v>
      </c>
      <c r="W20" s="15">
        <v>57</v>
      </c>
      <c r="X20" s="16">
        <f t="shared" si="3"/>
        <v>96.288441145281027</v>
      </c>
      <c r="Z20" s="64">
        <v>1995</v>
      </c>
      <c r="AA20" s="18">
        <v>11207</v>
      </c>
      <c r="AB20" s="18">
        <v>7295</v>
      </c>
      <c r="AC20" s="18">
        <v>9136</v>
      </c>
      <c r="AD20" s="15">
        <v>680</v>
      </c>
      <c r="AE20" s="15">
        <v>5658</v>
      </c>
      <c r="AF20" s="16">
        <f t="shared" si="4"/>
        <v>65.093245293120376</v>
      </c>
      <c r="AH20" s="64">
        <v>1995</v>
      </c>
      <c r="AI20" s="18">
        <v>1632</v>
      </c>
      <c r="AJ20" s="18">
        <v>1533</v>
      </c>
      <c r="AK20" s="19">
        <v>878</v>
      </c>
      <c r="AL20" s="15">
        <v>109</v>
      </c>
      <c r="AM20" s="15">
        <v>11</v>
      </c>
      <c r="AN20" s="16">
        <f t="shared" si="0"/>
        <v>93.933823529411768</v>
      </c>
      <c r="AP20" s="64">
        <v>1995</v>
      </c>
      <c r="AQ20" s="18">
        <v>1500</v>
      </c>
      <c r="AR20" s="18">
        <v>1410</v>
      </c>
      <c r="AS20" s="19">
        <v>1160</v>
      </c>
      <c r="AT20" s="15">
        <v>16</v>
      </c>
      <c r="AU20" s="15">
        <v>264</v>
      </c>
      <c r="AV20" s="16">
        <f t="shared" si="5"/>
        <v>94</v>
      </c>
      <c r="AX20" s="64">
        <v>1995</v>
      </c>
      <c r="AY20" s="18">
        <v>1710</v>
      </c>
      <c r="AZ20" s="18">
        <v>1645</v>
      </c>
      <c r="BA20" s="19">
        <v>685</v>
      </c>
      <c r="BB20" s="15">
        <v>117</v>
      </c>
      <c r="BC20" s="15">
        <v>93</v>
      </c>
      <c r="BD20" s="16">
        <f t="shared" si="6"/>
        <v>96.198830409356717</v>
      </c>
      <c r="BF20" s="64">
        <v>1995</v>
      </c>
      <c r="BG20" s="18">
        <v>11009</v>
      </c>
      <c r="BH20" s="18">
        <v>3724</v>
      </c>
      <c r="BI20" s="19">
        <v>2324</v>
      </c>
      <c r="BJ20" s="15">
        <v>129</v>
      </c>
      <c r="BK20" s="15">
        <v>971</v>
      </c>
      <c r="BL20" s="16">
        <f t="shared" si="7"/>
        <v>33.826868925424648</v>
      </c>
      <c r="BN20" s="64">
        <v>1995</v>
      </c>
      <c r="BO20" s="18">
        <v>1353</v>
      </c>
      <c r="BP20" s="18">
        <v>1342</v>
      </c>
      <c r="BQ20" s="19">
        <v>1294</v>
      </c>
      <c r="BR20" s="15">
        <v>192</v>
      </c>
      <c r="BS20" s="15">
        <v>933</v>
      </c>
      <c r="BT20" s="16">
        <f t="shared" si="8"/>
        <v>99.1869918699187</v>
      </c>
      <c r="BV20" s="64">
        <v>1995</v>
      </c>
      <c r="BW20" s="17">
        <v>703</v>
      </c>
      <c r="BX20" s="17">
        <v>702</v>
      </c>
      <c r="BY20" s="17">
        <v>857</v>
      </c>
      <c r="BZ20" s="15">
        <v>106</v>
      </c>
      <c r="CA20" s="15">
        <v>20</v>
      </c>
      <c r="CB20" s="16">
        <f t="shared" si="9"/>
        <v>99.857752489331432</v>
      </c>
      <c r="CD20" s="64">
        <v>1995</v>
      </c>
      <c r="CE20" s="18">
        <v>116</v>
      </c>
      <c r="CF20" s="18">
        <v>58</v>
      </c>
      <c r="CG20" s="17">
        <v>9</v>
      </c>
      <c r="CH20" s="15">
        <v>1</v>
      </c>
      <c r="CI20" s="15">
        <v>3</v>
      </c>
      <c r="CJ20" s="16">
        <f t="shared" si="10"/>
        <v>50</v>
      </c>
      <c r="CL20" s="64">
        <v>1995</v>
      </c>
      <c r="CM20" s="17">
        <v>702</v>
      </c>
      <c r="CN20" s="17">
        <v>703</v>
      </c>
      <c r="CO20" s="21">
        <v>5270</v>
      </c>
      <c r="CP20" s="15">
        <v>828</v>
      </c>
      <c r="CQ20" s="15">
        <v>109</v>
      </c>
      <c r="CR20" s="16">
        <f t="shared" si="11"/>
        <v>100.14245014245014</v>
      </c>
    </row>
    <row r="21" spans="2:96" ht="13.75" customHeight="1">
      <c r="B21" s="64">
        <v>1996</v>
      </c>
      <c r="C21" s="13">
        <v>1218</v>
      </c>
      <c r="D21" s="13">
        <v>1197</v>
      </c>
      <c r="E21" s="14">
        <v>1242</v>
      </c>
      <c r="F21" s="15">
        <v>204</v>
      </c>
      <c r="G21" s="15">
        <v>96</v>
      </c>
      <c r="H21" s="16">
        <f t="shared" si="1"/>
        <v>98.275862068965523</v>
      </c>
      <c r="J21" s="64">
        <v>1996</v>
      </c>
      <c r="K21" s="17">
        <v>17876</v>
      </c>
      <c r="L21" s="17">
        <v>15078</v>
      </c>
      <c r="M21" s="17">
        <v>21076</v>
      </c>
      <c r="N21" s="15">
        <v>1233</v>
      </c>
      <c r="O21" s="15">
        <v>7869</v>
      </c>
      <c r="P21" s="16">
        <f t="shared" si="2"/>
        <v>84.3477287983889</v>
      </c>
      <c r="R21" s="64">
        <v>1996</v>
      </c>
      <c r="S21" s="18">
        <v>904</v>
      </c>
      <c r="T21" s="18">
        <v>852</v>
      </c>
      <c r="U21" s="19">
        <v>844</v>
      </c>
      <c r="V21" s="15">
        <v>12</v>
      </c>
      <c r="W21" s="15">
        <v>40</v>
      </c>
      <c r="X21" s="16">
        <f t="shared" si="3"/>
        <v>94.247787610619483</v>
      </c>
      <c r="Z21" s="64">
        <v>1996</v>
      </c>
      <c r="AA21" s="18">
        <v>12226</v>
      </c>
      <c r="AB21" s="18">
        <v>7092</v>
      </c>
      <c r="AC21" s="18">
        <v>9054</v>
      </c>
      <c r="AD21" s="15">
        <v>611</v>
      </c>
      <c r="AE21" s="15">
        <v>5712</v>
      </c>
      <c r="AF21" s="16">
        <f t="shared" si="4"/>
        <v>58.007524946834614</v>
      </c>
      <c r="AH21" s="64">
        <v>1996</v>
      </c>
      <c r="AI21" s="18">
        <v>1621</v>
      </c>
      <c r="AJ21" s="18">
        <v>1518</v>
      </c>
      <c r="AK21" s="19">
        <v>913</v>
      </c>
      <c r="AL21" s="15">
        <v>109</v>
      </c>
      <c r="AM21" s="15">
        <v>7</v>
      </c>
      <c r="AN21" s="16">
        <f t="shared" si="0"/>
        <v>93.645897594077724</v>
      </c>
      <c r="AP21" s="64">
        <v>1996</v>
      </c>
      <c r="AQ21" s="18">
        <v>1483</v>
      </c>
      <c r="AR21" s="18">
        <v>1317</v>
      </c>
      <c r="AS21" s="19">
        <v>1117</v>
      </c>
      <c r="AT21" s="15">
        <v>17</v>
      </c>
      <c r="AU21" s="15">
        <v>221</v>
      </c>
      <c r="AV21" s="16">
        <f t="shared" si="5"/>
        <v>88.806473364801079</v>
      </c>
      <c r="AX21" s="64">
        <v>1996</v>
      </c>
      <c r="AY21" s="18">
        <v>1846</v>
      </c>
      <c r="AZ21" s="18">
        <v>1749</v>
      </c>
      <c r="BA21" s="19">
        <v>710</v>
      </c>
      <c r="BB21" s="15">
        <v>105</v>
      </c>
      <c r="BC21" s="15">
        <v>111</v>
      </c>
      <c r="BD21" s="16">
        <f t="shared" si="6"/>
        <v>94.745395449620801</v>
      </c>
      <c r="BF21" s="64">
        <v>1996</v>
      </c>
      <c r="BG21" s="18">
        <v>11246</v>
      </c>
      <c r="BH21" s="18">
        <v>3666</v>
      </c>
      <c r="BI21" s="19">
        <v>2336</v>
      </c>
      <c r="BJ21" s="15">
        <v>138</v>
      </c>
      <c r="BK21" s="15">
        <v>909</v>
      </c>
      <c r="BL21" s="16">
        <f t="shared" si="7"/>
        <v>32.598257158100658</v>
      </c>
      <c r="BN21" s="64">
        <v>1996</v>
      </c>
      <c r="BO21" s="18">
        <v>1188</v>
      </c>
      <c r="BP21" s="18">
        <v>1193</v>
      </c>
      <c r="BQ21" s="19">
        <v>1197</v>
      </c>
      <c r="BR21" s="15">
        <v>180</v>
      </c>
      <c r="BS21" s="15">
        <v>863</v>
      </c>
      <c r="BT21" s="16">
        <f t="shared" si="8"/>
        <v>100.42087542087542</v>
      </c>
      <c r="BV21" s="64">
        <v>1996</v>
      </c>
      <c r="BW21" s="17">
        <v>621</v>
      </c>
      <c r="BX21" s="17">
        <v>622</v>
      </c>
      <c r="BY21" s="17">
        <v>766</v>
      </c>
      <c r="BZ21" s="15">
        <v>69</v>
      </c>
      <c r="CA21" s="15">
        <v>20</v>
      </c>
      <c r="CB21" s="16">
        <f t="shared" si="9"/>
        <v>100.1610305958132</v>
      </c>
      <c r="CD21" s="64">
        <v>1996</v>
      </c>
      <c r="CE21" s="18">
        <v>141</v>
      </c>
      <c r="CF21" s="18">
        <v>99</v>
      </c>
      <c r="CG21" s="17">
        <v>4</v>
      </c>
      <c r="CH21" s="15">
        <v>0</v>
      </c>
      <c r="CI21" s="15">
        <v>1</v>
      </c>
      <c r="CJ21" s="16">
        <f t="shared" si="10"/>
        <v>70.212765957446805</v>
      </c>
      <c r="CL21" s="64">
        <v>1996</v>
      </c>
      <c r="CM21" s="17">
        <v>616</v>
      </c>
      <c r="CN21" s="17">
        <v>614</v>
      </c>
      <c r="CO21" s="21">
        <v>4132</v>
      </c>
      <c r="CP21" s="15">
        <v>614</v>
      </c>
      <c r="CQ21" s="15">
        <v>59</v>
      </c>
      <c r="CR21" s="16">
        <f t="shared" si="11"/>
        <v>99.675324675324674</v>
      </c>
    </row>
    <row r="22" spans="2:96" ht="13.75" customHeight="1">
      <c r="B22" s="64">
        <v>1997</v>
      </c>
      <c r="C22" s="13">
        <v>1282</v>
      </c>
      <c r="D22" s="13">
        <v>1225</v>
      </c>
      <c r="E22" s="14">
        <v>1284</v>
      </c>
      <c r="F22" s="15">
        <v>222</v>
      </c>
      <c r="G22" s="15">
        <v>74</v>
      </c>
      <c r="H22" s="16">
        <f t="shared" si="1"/>
        <v>95.553822152886113</v>
      </c>
      <c r="J22" s="64">
        <v>1997</v>
      </c>
      <c r="K22" s="17">
        <v>19288</v>
      </c>
      <c r="L22" s="17">
        <v>16098</v>
      </c>
      <c r="M22" s="17">
        <v>22826</v>
      </c>
      <c r="N22" s="15">
        <v>1404</v>
      </c>
      <c r="O22" s="15">
        <v>9092</v>
      </c>
      <c r="P22" s="16">
        <f t="shared" si="2"/>
        <v>83.461219411032772</v>
      </c>
      <c r="R22" s="64">
        <v>1997</v>
      </c>
      <c r="S22" s="18">
        <v>1040</v>
      </c>
      <c r="T22" s="18">
        <v>943</v>
      </c>
      <c r="U22" s="19">
        <v>974</v>
      </c>
      <c r="V22" s="15">
        <v>24</v>
      </c>
      <c r="W22" s="15">
        <v>77</v>
      </c>
      <c r="X22" s="16">
        <f t="shared" si="3"/>
        <v>90.67307692307692</v>
      </c>
      <c r="Z22" s="64">
        <v>1997</v>
      </c>
      <c r="AA22" s="18">
        <v>12947</v>
      </c>
      <c r="AB22" s="18">
        <v>7611</v>
      </c>
      <c r="AC22" s="18">
        <v>9756</v>
      </c>
      <c r="AD22" s="15">
        <v>773</v>
      </c>
      <c r="AE22" s="15">
        <v>6361</v>
      </c>
      <c r="AF22" s="16">
        <f t="shared" si="4"/>
        <v>58.785819108673827</v>
      </c>
      <c r="AH22" s="64">
        <v>1997</v>
      </c>
      <c r="AI22" s="18">
        <v>1569</v>
      </c>
      <c r="AJ22" s="18">
        <v>1483</v>
      </c>
      <c r="AK22" s="19">
        <v>930</v>
      </c>
      <c r="AL22" s="15">
        <v>118</v>
      </c>
      <c r="AM22" s="15">
        <v>11</v>
      </c>
      <c r="AN22" s="16">
        <f t="shared" si="0"/>
        <v>94.518801784576169</v>
      </c>
      <c r="AP22" s="64">
        <v>1997</v>
      </c>
      <c r="AQ22" s="18">
        <v>1657</v>
      </c>
      <c r="AR22" s="18">
        <v>1472</v>
      </c>
      <c r="AS22" s="19">
        <v>1448</v>
      </c>
      <c r="AT22" s="15">
        <v>16</v>
      </c>
      <c r="AU22" s="15">
        <v>401</v>
      </c>
      <c r="AV22" s="16">
        <f t="shared" si="5"/>
        <v>88.835244417622206</v>
      </c>
      <c r="AX22" s="64">
        <v>1997</v>
      </c>
      <c r="AY22" s="18">
        <v>1936</v>
      </c>
      <c r="AZ22" s="18">
        <v>1804</v>
      </c>
      <c r="BA22" s="19">
        <v>749</v>
      </c>
      <c r="BB22" s="15">
        <v>119</v>
      </c>
      <c r="BC22" s="15">
        <v>113</v>
      </c>
      <c r="BD22" s="16">
        <f t="shared" si="6"/>
        <v>93.181818181818187</v>
      </c>
      <c r="BF22" s="64">
        <v>1997</v>
      </c>
      <c r="BG22" s="18">
        <v>12281</v>
      </c>
      <c r="BH22" s="18">
        <v>3999</v>
      </c>
      <c r="BI22" s="19">
        <v>2489</v>
      </c>
      <c r="BJ22" s="15">
        <v>153</v>
      </c>
      <c r="BK22" s="15">
        <v>998</v>
      </c>
      <c r="BL22" s="16">
        <f t="shared" si="7"/>
        <v>32.562494910837877</v>
      </c>
      <c r="BN22" s="64">
        <v>1997</v>
      </c>
      <c r="BO22" s="18">
        <v>1258</v>
      </c>
      <c r="BP22" s="18">
        <v>1248</v>
      </c>
      <c r="BQ22" s="19">
        <v>1197</v>
      </c>
      <c r="BR22" s="15">
        <v>168</v>
      </c>
      <c r="BS22" s="15">
        <v>887</v>
      </c>
      <c r="BT22" s="16">
        <f t="shared" si="8"/>
        <v>99.205087440381561</v>
      </c>
      <c r="BV22" s="64">
        <v>1997</v>
      </c>
      <c r="BW22" s="17">
        <v>471</v>
      </c>
      <c r="BX22" s="17">
        <v>473</v>
      </c>
      <c r="BY22" s="17">
        <v>673</v>
      </c>
      <c r="BZ22" s="15">
        <v>82</v>
      </c>
      <c r="CA22" s="15">
        <v>13</v>
      </c>
      <c r="CB22" s="16">
        <f t="shared" si="9"/>
        <v>100.42462845010616</v>
      </c>
      <c r="CD22" s="64">
        <v>1997</v>
      </c>
      <c r="CE22" s="18">
        <v>165</v>
      </c>
      <c r="CF22" s="18">
        <v>34</v>
      </c>
      <c r="CG22" s="17">
        <v>32</v>
      </c>
      <c r="CH22" s="15">
        <v>2</v>
      </c>
      <c r="CI22" s="15">
        <v>1</v>
      </c>
      <c r="CJ22" s="16">
        <f t="shared" si="10"/>
        <v>20.606060606060606</v>
      </c>
      <c r="CL22" s="64">
        <v>1997</v>
      </c>
      <c r="CM22" s="17">
        <v>626</v>
      </c>
      <c r="CN22" s="17">
        <v>627</v>
      </c>
      <c r="CO22" s="21">
        <v>3273</v>
      </c>
      <c r="CP22" s="15">
        <v>439</v>
      </c>
      <c r="CQ22" s="15">
        <v>78</v>
      </c>
      <c r="CR22" s="16">
        <f t="shared" si="11"/>
        <v>100.15974440894568</v>
      </c>
    </row>
    <row r="23" spans="2:96" ht="13.75" customHeight="1">
      <c r="B23" s="64">
        <v>1998</v>
      </c>
      <c r="C23" s="13">
        <v>1388</v>
      </c>
      <c r="D23" s="13">
        <v>1356</v>
      </c>
      <c r="E23" s="14">
        <v>1365</v>
      </c>
      <c r="F23" s="15">
        <v>237</v>
      </c>
      <c r="G23" s="15">
        <v>115</v>
      </c>
      <c r="H23" s="16">
        <f t="shared" si="1"/>
        <v>97.694524495677229</v>
      </c>
      <c r="J23" s="64">
        <v>1998</v>
      </c>
      <c r="K23" s="17">
        <v>19476</v>
      </c>
      <c r="L23" s="17">
        <v>15892</v>
      </c>
      <c r="M23" s="17">
        <v>22795</v>
      </c>
      <c r="N23" s="15">
        <v>1791</v>
      </c>
      <c r="O23" s="15">
        <v>9306</v>
      </c>
      <c r="P23" s="16">
        <f t="shared" si="2"/>
        <v>81.597864037790103</v>
      </c>
      <c r="R23" s="64">
        <v>1998</v>
      </c>
      <c r="S23" s="18">
        <v>971</v>
      </c>
      <c r="T23" s="18">
        <v>910</v>
      </c>
      <c r="U23" s="19">
        <v>961</v>
      </c>
      <c r="V23" s="15">
        <v>25</v>
      </c>
      <c r="W23" s="15">
        <v>78</v>
      </c>
      <c r="X23" s="16">
        <f t="shared" si="3"/>
        <v>93.717816683831089</v>
      </c>
      <c r="Z23" s="64">
        <v>1998</v>
      </c>
      <c r="AA23" s="18">
        <v>13900</v>
      </c>
      <c r="AB23" s="18">
        <v>7765</v>
      </c>
      <c r="AC23" s="18">
        <v>9921</v>
      </c>
      <c r="AD23" s="15">
        <v>840</v>
      </c>
      <c r="AE23" s="15">
        <v>6127</v>
      </c>
      <c r="AF23" s="16">
        <f t="shared" si="4"/>
        <v>55.863309352517987</v>
      </c>
      <c r="AH23" s="64">
        <v>1998</v>
      </c>
      <c r="AI23" s="18">
        <v>1355</v>
      </c>
      <c r="AJ23" s="18">
        <v>1242</v>
      </c>
      <c r="AK23" s="19">
        <v>882</v>
      </c>
      <c r="AL23" s="15">
        <v>91</v>
      </c>
      <c r="AM23" s="15">
        <v>7</v>
      </c>
      <c r="AN23" s="16">
        <f t="shared" si="0"/>
        <v>91.660516605166052</v>
      </c>
      <c r="AP23" s="64">
        <v>1998</v>
      </c>
      <c r="AQ23" s="18">
        <v>1873</v>
      </c>
      <c r="AR23" s="18">
        <v>1652</v>
      </c>
      <c r="AS23" s="19">
        <v>1512</v>
      </c>
      <c r="AT23" s="15">
        <v>18</v>
      </c>
      <c r="AU23" s="15">
        <v>455</v>
      </c>
      <c r="AV23" s="16">
        <f t="shared" si="5"/>
        <v>88.200747463961562</v>
      </c>
      <c r="AX23" s="64">
        <v>1998</v>
      </c>
      <c r="AY23" s="18">
        <v>1566</v>
      </c>
      <c r="AZ23" s="18">
        <v>1369</v>
      </c>
      <c r="BA23" s="19">
        <v>693</v>
      </c>
      <c r="BB23" s="15">
        <v>115</v>
      </c>
      <c r="BC23" s="15">
        <v>89</v>
      </c>
      <c r="BD23" s="16">
        <f t="shared" si="6"/>
        <v>87.42017879948915</v>
      </c>
      <c r="BF23" s="64">
        <v>1998</v>
      </c>
      <c r="BG23" s="18">
        <v>13308</v>
      </c>
      <c r="BH23" s="18">
        <v>4013</v>
      </c>
      <c r="BI23" s="19">
        <v>2679</v>
      </c>
      <c r="BJ23" s="15">
        <v>192</v>
      </c>
      <c r="BK23" s="15">
        <v>1178</v>
      </c>
      <c r="BL23" s="16">
        <f t="shared" si="7"/>
        <v>30.15479410880673</v>
      </c>
      <c r="BN23" s="64">
        <v>1998</v>
      </c>
      <c r="BO23" s="18">
        <v>1382</v>
      </c>
      <c r="BP23" s="18">
        <v>1373</v>
      </c>
      <c r="BQ23" s="19">
        <v>1373</v>
      </c>
      <c r="BR23" s="15">
        <v>181</v>
      </c>
      <c r="BS23" s="15">
        <v>969</v>
      </c>
      <c r="BT23" s="16">
        <f t="shared" si="8"/>
        <v>99.34876989869754</v>
      </c>
      <c r="BV23" s="64">
        <v>1998</v>
      </c>
      <c r="BW23" s="17">
        <v>670</v>
      </c>
      <c r="BX23" s="17">
        <v>669</v>
      </c>
      <c r="BY23" s="17">
        <v>881</v>
      </c>
      <c r="BZ23" s="15">
        <v>79</v>
      </c>
      <c r="CA23" s="15">
        <v>12</v>
      </c>
      <c r="CB23" s="16">
        <f t="shared" si="9"/>
        <v>99.850746268656721</v>
      </c>
      <c r="CD23" s="64">
        <v>1998</v>
      </c>
      <c r="CE23" s="18">
        <v>373</v>
      </c>
      <c r="CF23" s="18">
        <v>250</v>
      </c>
      <c r="CG23" s="17">
        <v>23</v>
      </c>
      <c r="CH23" s="15">
        <v>2</v>
      </c>
      <c r="CI23" s="15">
        <v>10</v>
      </c>
      <c r="CJ23" s="16">
        <f t="shared" si="10"/>
        <v>67.024128686327074</v>
      </c>
      <c r="CL23" s="64">
        <v>1998</v>
      </c>
      <c r="CM23" s="17">
        <v>515</v>
      </c>
      <c r="CN23" s="17">
        <v>515</v>
      </c>
      <c r="CO23" s="21">
        <v>3372</v>
      </c>
      <c r="CP23" s="15">
        <v>664</v>
      </c>
      <c r="CQ23" s="15">
        <v>71</v>
      </c>
      <c r="CR23" s="16">
        <f t="shared" si="11"/>
        <v>100</v>
      </c>
    </row>
    <row r="24" spans="2:96" ht="13.75" customHeight="1">
      <c r="B24" s="64">
        <v>1999</v>
      </c>
      <c r="C24" s="13">
        <v>1265</v>
      </c>
      <c r="D24" s="13">
        <v>1219</v>
      </c>
      <c r="E24" s="14">
        <v>1313</v>
      </c>
      <c r="F24" s="15">
        <v>214</v>
      </c>
      <c r="G24" s="15">
        <v>110</v>
      </c>
      <c r="H24" s="16">
        <f t="shared" si="1"/>
        <v>96.36363636363636</v>
      </c>
      <c r="J24" s="64">
        <v>1999</v>
      </c>
      <c r="K24" s="17">
        <v>20233</v>
      </c>
      <c r="L24" s="17">
        <v>15644</v>
      </c>
      <c r="M24" s="17">
        <v>21952</v>
      </c>
      <c r="N24" s="15">
        <v>1609</v>
      </c>
      <c r="O24" s="15">
        <v>8596</v>
      </c>
      <c r="P24" s="16">
        <f t="shared" si="2"/>
        <v>77.319230959323875</v>
      </c>
      <c r="R24" s="64">
        <v>1999</v>
      </c>
      <c r="S24" s="18">
        <v>995</v>
      </c>
      <c r="T24" s="18">
        <v>869</v>
      </c>
      <c r="U24" s="19">
        <v>896</v>
      </c>
      <c r="V24" s="15">
        <v>20</v>
      </c>
      <c r="W24" s="15">
        <v>68</v>
      </c>
      <c r="X24" s="16">
        <f t="shared" si="3"/>
        <v>87.336683417085439</v>
      </c>
      <c r="Z24" s="64">
        <v>1999</v>
      </c>
      <c r="AA24" s="18">
        <v>14768</v>
      </c>
      <c r="AB24" s="18">
        <v>7191</v>
      </c>
      <c r="AC24" s="18">
        <v>9341</v>
      </c>
      <c r="AD24" s="15">
        <v>711</v>
      </c>
      <c r="AE24" s="15">
        <v>5710</v>
      </c>
      <c r="AF24" s="16">
        <f t="shared" si="4"/>
        <v>48.693120260021665</v>
      </c>
      <c r="AH24" s="64">
        <v>1999</v>
      </c>
      <c r="AI24" s="18">
        <v>1229</v>
      </c>
      <c r="AJ24" s="18">
        <v>1112</v>
      </c>
      <c r="AK24" s="19">
        <v>759</v>
      </c>
      <c r="AL24" s="15">
        <v>97</v>
      </c>
      <c r="AM24" s="15">
        <v>14</v>
      </c>
      <c r="AN24" s="16">
        <f t="shared" si="0"/>
        <v>90.480065093572023</v>
      </c>
      <c r="AP24" s="64">
        <v>1999</v>
      </c>
      <c r="AQ24" s="18">
        <v>1857</v>
      </c>
      <c r="AR24" s="18">
        <v>1369</v>
      </c>
      <c r="AS24" s="19">
        <v>1392</v>
      </c>
      <c r="AT24" s="15">
        <v>12</v>
      </c>
      <c r="AU24" s="15">
        <v>426</v>
      </c>
      <c r="AV24" s="16">
        <f t="shared" si="5"/>
        <v>73.721055465805065</v>
      </c>
      <c r="AX24" s="64">
        <v>1999</v>
      </c>
      <c r="AY24" s="18">
        <v>1728</v>
      </c>
      <c r="AZ24" s="18">
        <v>1458</v>
      </c>
      <c r="BA24" s="19">
        <v>750</v>
      </c>
      <c r="BB24" s="15">
        <v>136</v>
      </c>
      <c r="BC24" s="15">
        <v>90</v>
      </c>
      <c r="BD24" s="16">
        <f t="shared" si="6"/>
        <v>84.375</v>
      </c>
      <c r="BF24" s="64">
        <v>1999</v>
      </c>
      <c r="BG24" s="18">
        <v>14549</v>
      </c>
      <c r="BH24" s="18">
        <v>4094</v>
      </c>
      <c r="BI24" s="19">
        <v>2868</v>
      </c>
      <c r="BJ24" s="15">
        <v>227</v>
      </c>
      <c r="BK24" s="15">
        <v>1178</v>
      </c>
      <c r="BL24" s="16">
        <f t="shared" si="7"/>
        <v>28.139391023438034</v>
      </c>
      <c r="BN24" s="64">
        <v>1999</v>
      </c>
      <c r="BO24" s="18">
        <v>1502</v>
      </c>
      <c r="BP24" s="18">
        <v>1495</v>
      </c>
      <c r="BQ24" s="19">
        <v>1486</v>
      </c>
      <c r="BR24" s="15">
        <v>223</v>
      </c>
      <c r="BS24" s="15">
        <v>1051</v>
      </c>
      <c r="BT24" s="16">
        <f t="shared" si="8"/>
        <v>99.533954727030633</v>
      </c>
      <c r="BV24" s="64">
        <v>1999</v>
      </c>
      <c r="BW24" s="17">
        <v>597</v>
      </c>
      <c r="BX24" s="17">
        <v>596</v>
      </c>
      <c r="BY24" s="17">
        <v>755</v>
      </c>
      <c r="BZ24" s="15">
        <v>64</v>
      </c>
      <c r="CA24" s="15">
        <v>9</v>
      </c>
      <c r="CB24" s="16">
        <f t="shared" si="9"/>
        <v>99.832495812395308</v>
      </c>
      <c r="CD24" s="64">
        <v>1999</v>
      </c>
      <c r="CE24" s="18">
        <v>467</v>
      </c>
      <c r="CF24" s="18">
        <v>73</v>
      </c>
      <c r="CG24" s="17">
        <v>31</v>
      </c>
      <c r="CH24" s="15">
        <v>3</v>
      </c>
      <c r="CI24" s="15">
        <v>0</v>
      </c>
      <c r="CJ24" s="16">
        <f t="shared" si="10"/>
        <v>15.631691648822271</v>
      </c>
      <c r="CL24" s="64">
        <v>1999</v>
      </c>
      <c r="CM24" s="17">
        <v>293</v>
      </c>
      <c r="CN24" s="17">
        <v>291</v>
      </c>
      <c r="CO24" s="21">
        <v>2327</v>
      </c>
      <c r="CP24" s="15">
        <v>405</v>
      </c>
      <c r="CQ24" s="15">
        <v>40</v>
      </c>
      <c r="CR24" s="16">
        <f t="shared" si="11"/>
        <v>99.317406143344698</v>
      </c>
    </row>
    <row r="25" spans="2:96" ht="13.75" customHeight="1">
      <c r="B25" s="64">
        <v>2000</v>
      </c>
      <c r="C25" s="13">
        <v>1391</v>
      </c>
      <c r="D25" s="13">
        <v>1322</v>
      </c>
      <c r="E25" s="14">
        <v>1416</v>
      </c>
      <c r="F25" s="15">
        <v>230</v>
      </c>
      <c r="G25" s="15">
        <v>105</v>
      </c>
      <c r="H25" s="16">
        <f t="shared" si="1"/>
        <v>95.039539899352988</v>
      </c>
      <c r="J25" s="64">
        <v>2000</v>
      </c>
      <c r="K25" s="17">
        <v>30184</v>
      </c>
      <c r="L25" s="17">
        <v>21731</v>
      </c>
      <c r="M25" s="17">
        <v>29359</v>
      </c>
      <c r="N25" s="15">
        <v>2184</v>
      </c>
      <c r="O25" s="15">
        <v>10687</v>
      </c>
      <c r="P25" s="16">
        <f t="shared" si="2"/>
        <v>71.995096739994707</v>
      </c>
      <c r="R25" s="64">
        <v>2000</v>
      </c>
      <c r="S25" s="18">
        <v>2047</v>
      </c>
      <c r="T25" s="18">
        <v>1524</v>
      </c>
      <c r="U25" s="19">
        <v>1458</v>
      </c>
      <c r="V25" s="15">
        <v>55</v>
      </c>
      <c r="W25" s="15">
        <v>157</v>
      </c>
      <c r="X25" s="16">
        <f t="shared" si="3"/>
        <v>74.450415241817296</v>
      </c>
      <c r="Z25" s="64">
        <v>2000</v>
      </c>
      <c r="AA25" s="18">
        <v>18926</v>
      </c>
      <c r="AB25" s="18">
        <v>8725</v>
      </c>
      <c r="AC25" s="18">
        <v>11261</v>
      </c>
      <c r="AD25" s="15">
        <v>954</v>
      </c>
      <c r="AE25" s="15">
        <v>6712</v>
      </c>
      <c r="AF25" s="16">
        <f t="shared" si="4"/>
        <v>46.100602345979077</v>
      </c>
      <c r="AH25" s="64">
        <v>2000</v>
      </c>
      <c r="AI25" s="18">
        <v>1553</v>
      </c>
      <c r="AJ25" s="18">
        <v>1229</v>
      </c>
      <c r="AK25" s="19">
        <v>971</v>
      </c>
      <c r="AL25" s="15">
        <v>129</v>
      </c>
      <c r="AM25" s="15">
        <v>10</v>
      </c>
      <c r="AN25" s="16">
        <f t="shared" si="0"/>
        <v>79.137153895685771</v>
      </c>
      <c r="AP25" s="64">
        <v>2000</v>
      </c>
      <c r="AQ25" s="18">
        <v>2260</v>
      </c>
      <c r="AR25" s="18">
        <v>1540</v>
      </c>
      <c r="AS25" s="19">
        <v>1486</v>
      </c>
      <c r="AT25" s="15">
        <v>15</v>
      </c>
      <c r="AU25" s="15">
        <v>296</v>
      </c>
      <c r="AV25" s="16">
        <f t="shared" si="5"/>
        <v>68.141592920353972</v>
      </c>
      <c r="AX25" s="64">
        <v>2000</v>
      </c>
      <c r="AY25" s="18">
        <v>1743</v>
      </c>
      <c r="AZ25" s="18">
        <v>1372</v>
      </c>
      <c r="BA25" s="19">
        <v>789</v>
      </c>
      <c r="BB25" s="15">
        <v>144</v>
      </c>
      <c r="BC25" s="15">
        <v>81</v>
      </c>
      <c r="BD25" s="16">
        <f t="shared" si="6"/>
        <v>78.714859437751002</v>
      </c>
      <c r="BF25" s="64">
        <v>2000</v>
      </c>
      <c r="BG25" s="18">
        <v>20976</v>
      </c>
      <c r="BH25" s="18">
        <v>4818</v>
      </c>
      <c r="BI25" s="19">
        <v>3445</v>
      </c>
      <c r="BJ25" s="15">
        <v>245</v>
      </c>
      <c r="BK25" s="15">
        <v>1337</v>
      </c>
      <c r="BL25" s="16">
        <f t="shared" si="7"/>
        <v>22.969107551487415</v>
      </c>
      <c r="BN25" s="64">
        <v>2000</v>
      </c>
      <c r="BO25" s="18">
        <v>1731</v>
      </c>
      <c r="BP25" s="18">
        <v>1725</v>
      </c>
      <c r="BQ25" s="19">
        <v>1688</v>
      </c>
      <c r="BR25" s="15">
        <v>222</v>
      </c>
      <c r="BS25" s="15">
        <v>1044</v>
      </c>
      <c r="BT25" s="16">
        <f t="shared" si="8"/>
        <v>99.653379549393421</v>
      </c>
      <c r="BV25" s="64">
        <v>2000</v>
      </c>
      <c r="BW25" s="17">
        <v>557</v>
      </c>
      <c r="BX25" s="17">
        <v>552</v>
      </c>
      <c r="BY25" s="17">
        <v>742</v>
      </c>
      <c r="BZ25" s="15">
        <v>53</v>
      </c>
      <c r="CA25" s="15">
        <v>7</v>
      </c>
      <c r="CB25" s="16">
        <f t="shared" si="9"/>
        <v>99.10233393177738</v>
      </c>
      <c r="CD25" s="64">
        <v>2000</v>
      </c>
      <c r="CE25" s="18">
        <v>1498</v>
      </c>
      <c r="CF25" s="18">
        <v>418</v>
      </c>
      <c r="CG25" s="17">
        <v>45</v>
      </c>
      <c r="CH25" s="15">
        <v>6</v>
      </c>
      <c r="CI25" s="15">
        <v>5</v>
      </c>
      <c r="CJ25" s="16">
        <f t="shared" si="10"/>
        <v>27.903871829105473</v>
      </c>
      <c r="CL25" s="64">
        <v>2000</v>
      </c>
      <c r="CM25" s="17">
        <v>278</v>
      </c>
      <c r="CN25" s="17">
        <v>278</v>
      </c>
      <c r="CO25" s="21">
        <v>1905</v>
      </c>
      <c r="CP25" s="15">
        <v>343</v>
      </c>
      <c r="CQ25" s="15">
        <v>22</v>
      </c>
      <c r="CR25" s="16">
        <f t="shared" si="11"/>
        <v>100</v>
      </c>
    </row>
    <row r="26" spans="2:96" ht="13.75" customHeight="1">
      <c r="B26" s="64">
        <v>2001</v>
      </c>
      <c r="C26" s="13">
        <v>1340</v>
      </c>
      <c r="D26" s="13">
        <v>1261</v>
      </c>
      <c r="E26" s="14">
        <v>1334</v>
      </c>
      <c r="F26" s="15">
        <v>244</v>
      </c>
      <c r="G26" s="15">
        <v>99</v>
      </c>
      <c r="H26" s="16">
        <f t="shared" si="1"/>
        <v>94.104477611940297</v>
      </c>
      <c r="J26" s="64">
        <v>2001</v>
      </c>
      <c r="K26" s="17">
        <v>33965</v>
      </c>
      <c r="L26" s="17">
        <v>22544</v>
      </c>
      <c r="M26" s="17">
        <v>29584</v>
      </c>
      <c r="N26" s="15">
        <v>2398</v>
      </c>
      <c r="O26" s="15">
        <v>10102</v>
      </c>
      <c r="P26" s="16">
        <f t="shared" si="2"/>
        <v>66.374208744295601</v>
      </c>
      <c r="R26" s="64">
        <v>2001</v>
      </c>
      <c r="S26" s="18">
        <v>2300</v>
      </c>
      <c r="T26" s="18">
        <v>1590</v>
      </c>
      <c r="U26" s="19">
        <v>1525</v>
      </c>
      <c r="V26" s="15">
        <v>91</v>
      </c>
      <c r="W26" s="15">
        <v>149</v>
      </c>
      <c r="X26" s="16">
        <f t="shared" si="3"/>
        <v>69.130434782608702</v>
      </c>
      <c r="Z26" s="64">
        <v>2001</v>
      </c>
      <c r="AA26" s="18">
        <v>19566</v>
      </c>
      <c r="AB26" s="18">
        <v>7895</v>
      </c>
      <c r="AC26" s="18">
        <v>10186</v>
      </c>
      <c r="AD26" s="15">
        <v>962</v>
      </c>
      <c r="AE26" s="15">
        <v>5842</v>
      </c>
      <c r="AF26" s="16">
        <f t="shared" si="4"/>
        <v>40.35060819789431</v>
      </c>
      <c r="AH26" s="64">
        <v>2001</v>
      </c>
      <c r="AI26" s="17">
        <v>1995</v>
      </c>
      <c r="AJ26" s="18">
        <v>1505</v>
      </c>
      <c r="AK26" s="19">
        <v>1067</v>
      </c>
      <c r="AL26" s="15">
        <v>158</v>
      </c>
      <c r="AM26" s="15">
        <v>11</v>
      </c>
      <c r="AN26" s="16">
        <f t="shared" si="0"/>
        <v>75.438596491228068</v>
      </c>
      <c r="AP26" s="64">
        <v>2001</v>
      </c>
      <c r="AQ26" s="18">
        <v>2228</v>
      </c>
      <c r="AR26" s="18">
        <v>1404</v>
      </c>
      <c r="AS26" s="19">
        <v>1277</v>
      </c>
      <c r="AT26" s="15">
        <v>15</v>
      </c>
      <c r="AU26" s="15">
        <v>255</v>
      </c>
      <c r="AV26" s="16">
        <f t="shared" si="5"/>
        <v>63.016157989228006</v>
      </c>
      <c r="AX26" s="64">
        <v>2001</v>
      </c>
      <c r="AY26" s="18">
        <v>2006</v>
      </c>
      <c r="AZ26" s="18">
        <v>1540</v>
      </c>
      <c r="BA26" s="19">
        <v>783</v>
      </c>
      <c r="BB26" s="15">
        <v>132</v>
      </c>
      <c r="BC26" s="15">
        <v>103</v>
      </c>
      <c r="BD26" s="16">
        <f t="shared" si="6"/>
        <v>76.769690927218349</v>
      </c>
      <c r="BF26" s="64">
        <v>2001</v>
      </c>
      <c r="BG26" s="18">
        <v>26686</v>
      </c>
      <c r="BH26" s="18">
        <v>5245</v>
      </c>
      <c r="BI26" s="19">
        <v>3856</v>
      </c>
      <c r="BJ26" s="15">
        <v>260</v>
      </c>
      <c r="BK26" s="15">
        <v>1665</v>
      </c>
      <c r="BL26" s="16">
        <f t="shared" si="7"/>
        <v>19.654500487146816</v>
      </c>
      <c r="BN26" s="64">
        <v>2001</v>
      </c>
      <c r="BO26" s="18">
        <v>2388</v>
      </c>
      <c r="BP26" s="18">
        <v>2372</v>
      </c>
      <c r="BQ26" s="19">
        <v>2322</v>
      </c>
      <c r="BR26" s="15">
        <v>339</v>
      </c>
      <c r="BS26" s="15">
        <v>1226</v>
      </c>
      <c r="BT26" s="16">
        <f t="shared" si="8"/>
        <v>99.329983249581247</v>
      </c>
      <c r="BV26" s="64">
        <v>2001</v>
      </c>
      <c r="BW26" s="17">
        <v>454</v>
      </c>
      <c r="BX26" s="17">
        <v>451</v>
      </c>
      <c r="BY26" s="17">
        <v>592</v>
      </c>
      <c r="BZ26" s="15">
        <v>26</v>
      </c>
      <c r="CA26" s="15">
        <v>15</v>
      </c>
      <c r="CB26" s="16">
        <f t="shared" si="9"/>
        <v>99.33920704845815</v>
      </c>
      <c r="CD26" s="64">
        <v>2001</v>
      </c>
      <c r="CE26" s="18">
        <v>1645</v>
      </c>
      <c r="CF26" s="18">
        <v>347</v>
      </c>
      <c r="CG26" s="17">
        <v>53</v>
      </c>
      <c r="CH26" s="15">
        <v>4</v>
      </c>
      <c r="CI26" s="15">
        <v>12</v>
      </c>
      <c r="CJ26" s="16">
        <f t="shared" si="10"/>
        <v>21.09422492401216</v>
      </c>
      <c r="CL26" s="64">
        <v>2001</v>
      </c>
      <c r="CM26" s="17">
        <v>291</v>
      </c>
      <c r="CN26" s="17">
        <v>291</v>
      </c>
      <c r="CO26" s="22">
        <v>2080</v>
      </c>
      <c r="CP26" s="15">
        <v>293</v>
      </c>
      <c r="CQ26" s="15">
        <v>20</v>
      </c>
      <c r="CR26" s="16">
        <f t="shared" si="11"/>
        <v>100</v>
      </c>
    </row>
    <row r="27" spans="2:96" ht="13.75" customHeight="1">
      <c r="B27" s="64">
        <v>2002</v>
      </c>
      <c r="C27" s="13">
        <v>1396</v>
      </c>
      <c r="D27" s="13">
        <v>1336</v>
      </c>
      <c r="E27" s="13">
        <v>1405</v>
      </c>
      <c r="F27" s="23">
        <v>256</v>
      </c>
      <c r="G27" s="15">
        <v>80</v>
      </c>
      <c r="H27" s="16">
        <f t="shared" si="1"/>
        <v>95.702005730659025</v>
      </c>
      <c r="J27" s="64">
        <v>2002</v>
      </c>
      <c r="K27" s="17">
        <v>36324</v>
      </c>
      <c r="L27" s="17">
        <v>23453</v>
      </c>
      <c r="M27" s="17">
        <v>29862</v>
      </c>
      <c r="N27" s="23">
        <v>2411</v>
      </c>
      <c r="O27" s="15">
        <v>9140</v>
      </c>
      <c r="P27" s="16">
        <f t="shared" si="2"/>
        <v>64.566127078515578</v>
      </c>
      <c r="R27" s="64">
        <v>2002</v>
      </c>
      <c r="S27" s="17">
        <v>2374</v>
      </c>
      <c r="T27" s="17">
        <v>1572</v>
      </c>
      <c r="U27" s="17">
        <v>1527</v>
      </c>
      <c r="V27" s="23">
        <v>57</v>
      </c>
      <c r="W27" s="15">
        <v>154</v>
      </c>
      <c r="X27" s="16">
        <f t="shared" si="3"/>
        <v>66.217354675652913</v>
      </c>
      <c r="Z27" s="64">
        <v>2002</v>
      </c>
      <c r="AA27" s="17">
        <v>18403</v>
      </c>
      <c r="AB27" s="17">
        <v>7022</v>
      </c>
      <c r="AC27" s="17">
        <v>8811</v>
      </c>
      <c r="AD27" s="23">
        <v>779</v>
      </c>
      <c r="AE27" s="15">
        <v>4616</v>
      </c>
      <c r="AF27" s="16">
        <f t="shared" si="4"/>
        <v>38.15682225724067</v>
      </c>
      <c r="AH27" s="64">
        <v>2002</v>
      </c>
      <c r="AI27" s="17">
        <v>2151</v>
      </c>
      <c r="AJ27" s="17">
        <v>1503</v>
      </c>
      <c r="AK27" s="17">
        <v>1184</v>
      </c>
      <c r="AL27" s="23">
        <v>186</v>
      </c>
      <c r="AM27" s="15">
        <v>16</v>
      </c>
      <c r="AN27" s="16">
        <f t="shared" si="0"/>
        <v>69.874476987447693</v>
      </c>
      <c r="AP27" s="64">
        <v>2002</v>
      </c>
      <c r="AQ27" s="17">
        <v>2357</v>
      </c>
      <c r="AR27" s="17">
        <v>1468</v>
      </c>
      <c r="AS27" s="17">
        <v>1355</v>
      </c>
      <c r="AT27" s="23">
        <v>11</v>
      </c>
      <c r="AU27" s="15">
        <v>230</v>
      </c>
      <c r="AV27" s="16">
        <f t="shared" si="5"/>
        <v>62.282562579550273</v>
      </c>
      <c r="AX27" s="64">
        <v>2002</v>
      </c>
      <c r="AY27" s="17">
        <v>1830</v>
      </c>
      <c r="AZ27" s="17">
        <v>1234</v>
      </c>
      <c r="BA27" s="17">
        <v>815</v>
      </c>
      <c r="BB27" s="23">
        <v>131</v>
      </c>
      <c r="BC27" s="15">
        <v>90</v>
      </c>
      <c r="BD27" s="16">
        <f t="shared" si="6"/>
        <v>67.431693989071036</v>
      </c>
      <c r="BF27" s="64">
        <v>2002</v>
      </c>
      <c r="BG27" s="17">
        <v>33872</v>
      </c>
      <c r="BH27" s="17">
        <v>6461</v>
      </c>
      <c r="BI27" s="17">
        <v>4214</v>
      </c>
      <c r="BJ27" s="23">
        <v>358</v>
      </c>
      <c r="BK27" s="15">
        <v>1796</v>
      </c>
      <c r="BL27" s="16">
        <f t="shared" si="7"/>
        <v>19.074752007557862</v>
      </c>
      <c r="BN27" s="64">
        <v>2002</v>
      </c>
      <c r="BO27" s="17">
        <v>2987</v>
      </c>
      <c r="BP27" s="17">
        <v>2967</v>
      </c>
      <c r="BQ27" s="17">
        <v>2916</v>
      </c>
      <c r="BR27" s="24">
        <v>364</v>
      </c>
      <c r="BS27" s="15">
        <v>1354</v>
      </c>
      <c r="BT27" s="16">
        <f t="shared" si="8"/>
        <v>99.330431871442912</v>
      </c>
      <c r="BV27" s="64">
        <v>2002</v>
      </c>
      <c r="BW27" s="17">
        <v>392</v>
      </c>
      <c r="BX27" s="17">
        <v>393</v>
      </c>
      <c r="BY27" s="17">
        <v>483</v>
      </c>
      <c r="BZ27" s="24">
        <f>56-10-20</f>
        <v>26</v>
      </c>
      <c r="CA27" s="15">
        <v>2</v>
      </c>
      <c r="CB27" s="16">
        <f t="shared" si="9"/>
        <v>100.25510204081633</v>
      </c>
      <c r="CD27" s="64">
        <v>2002</v>
      </c>
      <c r="CE27" s="17">
        <v>4783</v>
      </c>
      <c r="CF27" s="17">
        <v>959</v>
      </c>
      <c r="CG27" s="17">
        <v>91</v>
      </c>
      <c r="CH27" s="24">
        <v>16</v>
      </c>
      <c r="CI27" s="15">
        <v>5</v>
      </c>
      <c r="CJ27" s="16">
        <f t="shared" si="10"/>
        <v>20.050177712732594</v>
      </c>
      <c r="CL27" s="64">
        <v>2002</v>
      </c>
      <c r="CM27" s="24">
        <v>300</v>
      </c>
      <c r="CN27" s="24">
        <v>300</v>
      </c>
      <c r="CO27" s="24">
        <v>1928</v>
      </c>
      <c r="CP27" s="24">
        <v>271</v>
      </c>
      <c r="CQ27" s="25">
        <v>36</v>
      </c>
      <c r="CR27" s="16">
        <f t="shared" si="11"/>
        <v>100</v>
      </c>
    </row>
    <row r="28" spans="2:96" ht="13.75" customHeight="1">
      <c r="B28" s="64">
        <v>2003</v>
      </c>
      <c r="C28" s="13">
        <v>1452</v>
      </c>
      <c r="D28" s="26">
        <v>1366</v>
      </c>
      <c r="E28" s="13">
        <v>1456</v>
      </c>
      <c r="F28" s="23">
        <v>252</v>
      </c>
      <c r="G28" s="27">
        <v>93</v>
      </c>
      <c r="H28" s="16">
        <f t="shared" si="1"/>
        <v>94.0771349862259</v>
      </c>
      <c r="J28" s="64">
        <v>2003</v>
      </c>
      <c r="K28" s="17">
        <v>36568</v>
      </c>
      <c r="L28" s="22">
        <v>23659</v>
      </c>
      <c r="M28" s="17">
        <v>28999</v>
      </c>
      <c r="N28" s="23">
        <v>2216</v>
      </c>
      <c r="O28" s="27">
        <v>8110</v>
      </c>
      <c r="P28" s="16">
        <f t="shared" si="2"/>
        <v>64.69864362283964</v>
      </c>
      <c r="R28" s="64">
        <v>2003</v>
      </c>
      <c r="S28" s="17">
        <v>2625</v>
      </c>
      <c r="T28" s="17">
        <v>1567</v>
      </c>
      <c r="U28" s="17">
        <v>1457</v>
      </c>
      <c r="V28" s="23">
        <v>79</v>
      </c>
      <c r="W28" s="15">
        <v>127</v>
      </c>
      <c r="X28" s="16">
        <f t="shared" si="3"/>
        <v>59.695238095238096</v>
      </c>
      <c r="Z28" s="64">
        <v>2003</v>
      </c>
      <c r="AA28" s="17">
        <v>17595</v>
      </c>
      <c r="AB28" s="17">
        <v>7502</v>
      </c>
      <c r="AC28" s="17">
        <v>8531</v>
      </c>
      <c r="AD28" s="23">
        <v>756</v>
      </c>
      <c r="AE28" s="15">
        <v>4065</v>
      </c>
      <c r="AF28" s="16">
        <f t="shared" si="4"/>
        <v>42.637112816140949</v>
      </c>
      <c r="AH28" s="64">
        <v>2003</v>
      </c>
      <c r="AI28" s="17">
        <v>2183</v>
      </c>
      <c r="AJ28" s="17">
        <v>1375</v>
      </c>
      <c r="AK28" s="17">
        <v>1088</v>
      </c>
      <c r="AL28" s="23">
        <v>147</v>
      </c>
      <c r="AM28" s="15">
        <v>16</v>
      </c>
      <c r="AN28" s="16">
        <f t="shared" si="0"/>
        <v>62.986715529088414</v>
      </c>
      <c r="AP28" s="64">
        <v>2003</v>
      </c>
      <c r="AQ28" s="17">
        <v>2472</v>
      </c>
      <c r="AR28" s="17">
        <v>1569</v>
      </c>
      <c r="AS28" s="17">
        <v>1342</v>
      </c>
      <c r="AT28" s="23">
        <v>8</v>
      </c>
      <c r="AU28" s="15">
        <v>242</v>
      </c>
      <c r="AV28" s="16">
        <f t="shared" si="5"/>
        <v>63.470873786407772</v>
      </c>
      <c r="AX28" s="64">
        <v>2003</v>
      </c>
      <c r="AY28" s="17">
        <v>2070</v>
      </c>
      <c r="AZ28" s="17">
        <v>1448</v>
      </c>
      <c r="BA28" s="17">
        <v>866</v>
      </c>
      <c r="BB28" s="23">
        <v>171</v>
      </c>
      <c r="BC28" s="15">
        <v>106</v>
      </c>
      <c r="BD28" s="16">
        <f t="shared" si="6"/>
        <v>69.951690821256037</v>
      </c>
      <c r="BF28" s="64">
        <v>2003</v>
      </c>
      <c r="BG28" s="17">
        <v>40348</v>
      </c>
      <c r="BH28" s="17">
        <v>7820</v>
      </c>
      <c r="BI28" s="17">
        <v>5361</v>
      </c>
      <c r="BJ28" s="23">
        <v>484</v>
      </c>
      <c r="BK28" s="15">
        <v>2519</v>
      </c>
      <c r="BL28" s="16">
        <f t="shared" si="7"/>
        <v>19.381381976801823</v>
      </c>
      <c r="BN28" s="64">
        <v>2003</v>
      </c>
      <c r="BO28" s="17">
        <v>4519</v>
      </c>
      <c r="BP28" s="17">
        <v>4457</v>
      </c>
      <c r="BQ28" s="17">
        <v>4345</v>
      </c>
      <c r="BR28" s="24">
        <v>652</v>
      </c>
      <c r="BS28" s="27">
        <v>1813</v>
      </c>
      <c r="BT28" s="16">
        <f t="shared" si="8"/>
        <v>98.628015047576909</v>
      </c>
      <c r="BV28" s="64">
        <v>2003</v>
      </c>
      <c r="BW28" s="17">
        <v>375</v>
      </c>
      <c r="BX28" s="17">
        <v>364</v>
      </c>
      <c r="BY28" s="17">
        <v>432</v>
      </c>
      <c r="BZ28" s="24">
        <v>29</v>
      </c>
      <c r="CA28" s="15">
        <v>5</v>
      </c>
      <c r="CB28" s="16">
        <f t="shared" si="9"/>
        <v>97.066666666666663</v>
      </c>
      <c r="CD28" s="64">
        <v>2003</v>
      </c>
      <c r="CE28" s="17">
        <v>5793</v>
      </c>
      <c r="CF28" s="17">
        <v>2937</v>
      </c>
      <c r="CG28" s="17">
        <v>127</v>
      </c>
      <c r="CH28" s="24">
        <v>10</v>
      </c>
      <c r="CI28" s="15">
        <v>30</v>
      </c>
      <c r="CJ28" s="16">
        <f t="shared" si="10"/>
        <v>50.699119627136199</v>
      </c>
      <c r="CL28" s="64">
        <v>2003</v>
      </c>
      <c r="CM28" s="24">
        <v>208</v>
      </c>
      <c r="CN28" s="24">
        <v>202</v>
      </c>
      <c r="CO28" s="24">
        <v>1725</v>
      </c>
      <c r="CP28" s="24">
        <v>325</v>
      </c>
      <c r="CQ28" s="25">
        <v>33</v>
      </c>
      <c r="CR28" s="16">
        <f t="shared" si="11"/>
        <v>97.115384615384613</v>
      </c>
    </row>
    <row r="29" spans="2:96" ht="13.75" customHeight="1">
      <c r="B29" s="64">
        <v>2004</v>
      </c>
      <c r="C29" s="13">
        <v>1419</v>
      </c>
      <c r="D29" s="26">
        <v>1342</v>
      </c>
      <c r="E29" s="13">
        <v>1391</v>
      </c>
      <c r="F29" s="23">
        <v>281</v>
      </c>
      <c r="G29" s="27">
        <v>57</v>
      </c>
      <c r="H29" s="16">
        <f t="shared" si="1"/>
        <v>94.573643410852711</v>
      </c>
      <c r="J29" s="64">
        <v>2004</v>
      </c>
      <c r="K29" s="17">
        <v>35937</v>
      </c>
      <c r="L29" s="22">
        <v>22938</v>
      </c>
      <c r="M29" s="17">
        <v>27069</v>
      </c>
      <c r="N29" s="23">
        <v>2023</v>
      </c>
      <c r="O29" s="27">
        <v>6408</v>
      </c>
      <c r="P29" s="16">
        <f t="shared" si="2"/>
        <v>63.828366307705153</v>
      </c>
      <c r="R29" s="64">
        <v>2004</v>
      </c>
      <c r="S29" s="17">
        <v>2537</v>
      </c>
      <c r="T29" s="22">
        <v>1581</v>
      </c>
      <c r="U29" s="17">
        <v>1388</v>
      </c>
      <c r="V29" s="23">
        <v>81</v>
      </c>
      <c r="W29" s="27">
        <v>111</v>
      </c>
      <c r="X29" s="16">
        <f t="shared" si="3"/>
        <v>62.317698068584939</v>
      </c>
      <c r="Z29" s="64">
        <v>2004</v>
      </c>
      <c r="AA29" s="17">
        <v>14424</v>
      </c>
      <c r="AB29" s="22">
        <v>5915</v>
      </c>
      <c r="AC29" s="17">
        <v>7063</v>
      </c>
      <c r="AD29" s="23">
        <v>569</v>
      </c>
      <c r="AE29" s="27">
        <v>3073</v>
      </c>
      <c r="AF29" s="16">
        <f t="shared" si="4"/>
        <v>41.008042151968937</v>
      </c>
      <c r="AH29" s="64">
        <v>2004</v>
      </c>
      <c r="AI29" s="17">
        <v>2543</v>
      </c>
      <c r="AJ29" s="22">
        <v>1517</v>
      </c>
      <c r="AK29" s="17">
        <v>1210</v>
      </c>
      <c r="AL29" s="23">
        <v>205</v>
      </c>
      <c r="AM29" s="27">
        <v>54</v>
      </c>
      <c r="AN29" s="16">
        <f t="shared" si="0"/>
        <v>59.653952025167129</v>
      </c>
      <c r="AP29" s="64">
        <v>2004</v>
      </c>
      <c r="AQ29" s="17">
        <v>2176</v>
      </c>
      <c r="AR29" s="22">
        <v>1403</v>
      </c>
      <c r="AS29" s="17">
        <v>1107</v>
      </c>
      <c r="AT29" s="23">
        <v>8</v>
      </c>
      <c r="AU29" s="27">
        <v>151</v>
      </c>
      <c r="AV29" s="16">
        <f t="shared" si="5"/>
        <v>64.476102941176464</v>
      </c>
      <c r="AW29" s="8"/>
      <c r="AX29" s="64">
        <v>2004</v>
      </c>
      <c r="AY29" s="17">
        <v>2174</v>
      </c>
      <c r="AZ29" s="22">
        <v>1513</v>
      </c>
      <c r="BA29" s="17">
        <v>867</v>
      </c>
      <c r="BB29" s="23">
        <v>177</v>
      </c>
      <c r="BC29" s="27">
        <v>103</v>
      </c>
      <c r="BD29" s="16">
        <f t="shared" si="6"/>
        <v>69.59521619135235</v>
      </c>
      <c r="BE29" s="8"/>
      <c r="BF29" s="64">
        <v>2004</v>
      </c>
      <c r="BG29" s="17">
        <v>37857</v>
      </c>
      <c r="BH29" s="22">
        <v>8566</v>
      </c>
      <c r="BI29" s="17">
        <v>5993</v>
      </c>
      <c r="BJ29" s="23">
        <v>575</v>
      </c>
      <c r="BK29" s="27">
        <v>2844</v>
      </c>
      <c r="BL29" s="16">
        <f t="shared" si="7"/>
        <v>22.627255197189424</v>
      </c>
      <c r="BM29" s="8"/>
      <c r="BN29" s="64">
        <v>2004</v>
      </c>
      <c r="BO29" s="17">
        <v>5547</v>
      </c>
      <c r="BP29" s="22">
        <v>5310</v>
      </c>
      <c r="BQ29" s="17">
        <v>4935</v>
      </c>
      <c r="BR29" s="24">
        <v>764</v>
      </c>
      <c r="BS29" s="27">
        <v>1597</v>
      </c>
      <c r="BT29" s="16">
        <f t="shared" si="8"/>
        <v>95.727420227149807</v>
      </c>
      <c r="BU29" s="8"/>
      <c r="BV29" s="64">
        <v>2004</v>
      </c>
      <c r="BW29" s="19">
        <v>522</v>
      </c>
      <c r="BX29" s="19">
        <v>502</v>
      </c>
      <c r="BY29" s="17">
        <v>590</v>
      </c>
      <c r="BZ29" s="28">
        <v>31</v>
      </c>
      <c r="CA29" s="27">
        <v>7</v>
      </c>
      <c r="CB29" s="16">
        <f t="shared" si="9"/>
        <v>96.168582375478934</v>
      </c>
      <c r="CD29" s="64">
        <v>2004</v>
      </c>
      <c r="CE29" s="17">
        <v>7675</v>
      </c>
      <c r="CF29" s="22">
        <v>2957</v>
      </c>
      <c r="CG29" s="17">
        <v>152</v>
      </c>
      <c r="CH29" s="24">
        <v>27</v>
      </c>
      <c r="CI29" s="27">
        <v>24</v>
      </c>
      <c r="CJ29" s="16">
        <f t="shared" si="10"/>
        <v>38.527687296416936</v>
      </c>
      <c r="CK29" s="8"/>
      <c r="CL29" s="64">
        <v>2004</v>
      </c>
      <c r="CM29" s="24">
        <v>249</v>
      </c>
      <c r="CN29" s="29">
        <v>243</v>
      </c>
      <c r="CO29" s="24">
        <v>1422</v>
      </c>
      <c r="CP29" s="24">
        <v>248</v>
      </c>
      <c r="CQ29" s="29">
        <v>18</v>
      </c>
      <c r="CR29" s="16">
        <f t="shared" si="11"/>
        <v>97.590361445783131</v>
      </c>
    </row>
    <row r="30" spans="2:96" ht="13.75" customHeight="1">
      <c r="B30" s="64">
        <v>2005</v>
      </c>
      <c r="C30" s="13">
        <v>1392</v>
      </c>
      <c r="D30" s="13">
        <v>1345</v>
      </c>
      <c r="E30" s="13">
        <v>1338</v>
      </c>
      <c r="F30" s="23">
        <v>274</v>
      </c>
      <c r="G30" s="23">
        <v>67</v>
      </c>
      <c r="H30" s="16">
        <f t="shared" si="1"/>
        <v>96.6235632183908</v>
      </c>
      <c r="J30" s="64">
        <v>2005</v>
      </c>
      <c r="K30" s="17">
        <v>34484</v>
      </c>
      <c r="L30" s="17">
        <v>23304</v>
      </c>
      <c r="M30" s="17">
        <v>27130</v>
      </c>
      <c r="N30" s="23">
        <v>2096</v>
      </c>
      <c r="O30" s="23">
        <v>6103</v>
      </c>
      <c r="P30" s="16">
        <f t="shared" si="2"/>
        <v>67.579167149982609</v>
      </c>
      <c r="R30" s="64">
        <v>2005</v>
      </c>
      <c r="S30" s="17">
        <v>2479</v>
      </c>
      <c r="T30" s="17">
        <v>1638</v>
      </c>
      <c r="U30" s="17">
        <v>1522</v>
      </c>
      <c r="V30" s="23">
        <v>68</v>
      </c>
      <c r="W30" s="23">
        <v>139</v>
      </c>
      <c r="X30" s="16">
        <f t="shared" si="3"/>
        <v>66.075030254134731</v>
      </c>
      <c r="Z30" s="64">
        <v>2005</v>
      </c>
      <c r="AA30" s="17">
        <v>10978</v>
      </c>
      <c r="AB30" s="17">
        <v>5376</v>
      </c>
      <c r="AC30" s="17">
        <v>6439</v>
      </c>
      <c r="AD30" s="23">
        <v>534</v>
      </c>
      <c r="AE30" s="23">
        <v>2616</v>
      </c>
      <c r="AF30" s="16">
        <f t="shared" si="4"/>
        <v>48.970668609947168</v>
      </c>
      <c r="AH30" s="64">
        <v>2005</v>
      </c>
      <c r="AI30" s="17">
        <v>2347</v>
      </c>
      <c r="AJ30" s="17">
        <v>1453</v>
      </c>
      <c r="AK30" s="17">
        <v>1111</v>
      </c>
      <c r="AL30" s="23">
        <v>166</v>
      </c>
      <c r="AM30" s="23">
        <v>28</v>
      </c>
      <c r="AN30" s="16">
        <f t="shared" si="0"/>
        <v>61.908819769919049</v>
      </c>
      <c r="AP30" s="64">
        <v>2005</v>
      </c>
      <c r="AQ30" s="17">
        <v>2076</v>
      </c>
      <c r="AR30" s="17">
        <v>1443</v>
      </c>
      <c r="AS30" s="17">
        <v>1074</v>
      </c>
      <c r="AT30" s="23">
        <v>12</v>
      </c>
      <c r="AU30" s="23">
        <v>142</v>
      </c>
      <c r="AV30" s="16">
        <f t="shared" si="5"/>
        <v>69.508670520231206</v>
      </c>
      <c r="AW30" s="8"/>
      <c r="AX30" s="64">
        <v>2005</v>
      </c>
      <c r="AY30" s="17">
        <v>1904</v>
      </c>
      <c r="AZ30" s="17">
        <v>1361</v>
      </c>
      <c r="BA30" s="17">
        <v>791</v>
      </c>
      <c r="BB30" s="23">
        <v>178</v>
      </c>
      <c r="BC30" s="23">
        <v>86</v>
      </c>
      <c r="BD30" s="16">
        <f t="shared" si="6"/>
        <v>71.481092436974791</v>
      </c>
      <c r="BE30" s="8"/>
      <c r="BF30" s="64">
        <v>2005</v>
      </c>
      <c r="BG30" s="17">
        <v>34518</v>
      </c>
      <c r="BH30" s="17">
        <v>8961</v>
      </c>
      <c r="BI30" s="17">
        <v>6107</v>
      </c>
      <c r="BJ30" s="23">
        <v>496</v>
      </c>
      <c r="BK30" s="23">
        <v>2833</v>
      </c>
      <c r="BL30" s="16">
        <f t="shared" si="7"/>
        <v>25.960368503389535</v>
      </c>
      <c r="BM30" s="8"/>
      <c r="BN30" s="64">
        <v>2005</v>
      </c>
      <c r="BO30" s="17">
        <v>5403</v>
      </c>
      <c r="BP30" s="17">
        <v>5198</v>
      </c>
      <c r="BQ30" s="17">
        <v>4889</v>
      </c>
      <c r="BR30" s="24">
        <v>793</v>
      </c>
      <c r="BS30" s="23">
        <v>1593</v>
      </c>
      <c r="BT30" s="16">
        <f t="shared" si="8"/>
        <v>96.205811586155832</v>
      </c>
      <c r="BU30" s="8"/>
      <c r="BV30" s="64">
        <v>2005</v>
      </c>
      <c r="BW30" s="17">
        <f>11864-8751-2420</f>
        <v>693</v>
      </c>
      <c r="BX30" s="17">
        <f>6209-3797-1741</f>
        <v>671</v>
      </c>
      <c r="BY30" s="17">
        <f>4602-2286-1502</f>
        <v>814</v>
      </c>
      <c r="BZ30" s="24">
        <v>35</v>
      </c>
      <c r="CA30" s="23">
        <f>356-282-67</f>
        <v>7</v>
      </c>
      <c r="CB30" s="16">
        <f t="shared" si="9"/>
        <v>96.825396825396822</v>
      </c>
      <c r="CD30" s="64">
        <v>2005</v>
      </c>
      <c r="CE30" s="17">
        <v>3765</v>
      </c>
      <c r="CF30" s="17">
        <v>2194</v>
      </c>
      <c r="CG30" s="17">
        <v>209</v>
      </c>
      <c r="CH30" s="24">
        <v>27</v>
      </c>
      <c r="CI30" s="23">
        <v>35</v>
      </c>
      <c r="CJ30" s="16">
        <f t="shared" si="10"/>
        <v>58.27357237715804</v>
      </c>
      <c r="CK30" s="8"/>
      <c r="CL30" s="64">
        <v>2005</v>
      </c>
      <c r="CM30" s="24">
        <v>221</v>
      </c>
      <c r="CN30" s="24">
        <v>213</v>
      </c>
      <c r="CO30" s="24">
        <v>1771</v>
      </c>
      <c r="CP30" s="24">
        <v>273</v>
      </c>
      <c r="CQ30" s="24">
        <v>27</v>
      </c>
      <c r="CR30" s="16">
        <f t="shared" si="11"/>
        <v>96.380090497737555</v>
      </c>
    </row>
    <row r="31" spans="2:96" ht="13.75" customHeight="1">
      <c r="B31" s="64">
        <v>2006</v>
      </c>
      <c r="C31" s="13">
        <v>1309</v>
      </c>
      <c r="D31" s="13">
        <v>1267</v>
      </c>
      <c r="E31" s="13">
        <v>1241</v>
      </c>
      <c r="F31" s="23">
        <v>246</v>
      </c>
      <c r="G31" s="23">
        <v>69</v>
      </c>
      <c r="H31" s="16">
        <f t="shared" si="1"/>
        <v>96.791443850267385</v>
      </c>
      <c r="J31" s="64">
        <v>2006</v>
      </c>
      <c r="K31" s="17">
        <v>33987</v>
      </c>
      <c r="L31" s="17">
        <v>23331</v>
      </c>
      <c r="M31" s="17">
        <v>27075</v>
      </c>
      <c r="N31" s="23">
        <v>2095</v>
      </c>
      <c r="O31" s="23">
        <v>5919</v>
      </c>
      <c r="P31" s="16">
        <f t="shared" ref="P31:P38" si="12">L31/K31%</f>
        <v>68.646835554770945</v>
      </c>
      <c r="R31" s="64">
        <v>2006</v>
      </c>
      <c r="S31" s="17">
        <v>2658</v>
      </c>
      <c r="T31" s="17">
        <v>1812</v>
      </c>
      <c r="U31" s="17">
        <v>1693</v>
      </c>
      <c r="V31" s="23">
        <v>96</v>
      </c>
      <c r="W31" s="23">
        <v>149</v>
      </c>
      <c r="X31" s="16">
        <f t="shared" ref="X31:X38" si="13">T31/S31%</f>
        <v>68.171557562076757</v>
      </c>
      <c r="Z31" s="64">
        <v>2006</v>
      </c>
      <c r="AA31" s="17">
        <v>8636</v>
      </c>
      <c r="AB31" s="17">
        <v>4841</v>
      </c>
      <c r="AC31" s="17">
        <v>5780</v>
      </c>
      <c r="AD31" s="23">
        <v>490</v>
      </c>
      <c r="AE31" s="23">
        <v>2117</v>
      </c>
      <c r="AF31" s="16">
        <f t="shared" ref="AF31:AF38" si="14">AB31/AA31%</f>
        <v>56.056044465030105</v>
      </c>
      <c r="AH31" s="64">
        <v>2006</v>
      </c>
      <c r="AI31" s="17">
        <v>2408</v>
      </c>
      <c r="AJ31" s="17">
        <v>1545</v>
      </c>
      <c r="AK31" s="17">
        <v>1252</v>
      </c>
      <c r="AL31" s="23">
        <v>179</v>
      </c>
      <c r="AM31" s="23">
        <v>32</v>
      </c>
      <c r="AN31" s="16">
        <f t="shared" si="0"/>
        <v>64.161129568106318</v>
      </c>
      <c r="AP31" s="64">
        <v>2006</v>
      </c>
      <c r="AQ31" s="17">
        <v>1948</v>
      </c>
      <c r="AR31" s="17">
        <v>1460</v>
      </c>
      <c r="AS31" s="17">
        <v>1058</v>
      </c>
      <c r="AT31" s="23">
        <v>5</v>
      </c>
      <c r="AU31" s="23">
        <v>106</v>
      </c>
      <c r="AV31" s="16">
        <f t="shared" ref="AV31:AV38" si="15">AR31/AQ31%</f>
        <v>74.948665297741272</v>
      </c>
      <c r="AW31" s="8"/>
      <c r="AX31" s="64">
        <v>2006</v>
      </c>
      <c r="AY31" s="17">
        <v>1759</v>
      </c>
      <c r="AZ31" s="17">
        <v>1337</v>
      </c>
      <c r="BA31" s="17">
        <v>825</v>
      </c>
      <c r="BB31" s="23">
        <v>193</v>
      </c>
      <c r="BC31" s="23">
        <v>103</v>
      </c>
      <c r="BD31" s="16">
        <f t="shared" ref="BD31:BD38" si="16">AZ31/AY31%</f>
        <v>76.009096077316656</v>
      </c>
      <c r="BE31" s="8"/>
      <c r="BF31" s="64">
        <v>2006</v>
      </c>
      <c r="BG31" s="17">
        <v>31030</v>
      </c>
      <c r="BH31" s="17">
        <v>9211</v>
      </c>
      <c r="BI31" s="17">
        <v>6209</v>
      </c>
      <c r="BJ31" s="23">
        <v>602</v>
      </c>
      <c r="BK31" s="23">
        <v>3044</v>
      </c>
      <c r="BL31" s="16">
        <f t="shared" ref="BL31:BL38" si="17">BH31/BG31%</f>
        <v>29.684176603287142</v>
      </c>
      <c r="BM31" s="8"/>
      <c r="BN31" s="64">
        <v>2006</v>
      </c>
      <c r="BO31" s="17">
        <v>5134</v>
      </c>
      <c r="BP31" s="17">
        <v>4866</v>
      </c>
      <c r="BQ31" s="17">
        <v>4495</v>
      </c>
      <c r="BR31" s="24">
        <v>803</v>
      </c>
      <c r="BS31" s="23">
        <v>1554</v>
      </c>
      <c r="BT31" s="16">
        <f t="shared" ref="BT31:BT38" si="18">BP31/BO31%</f>
        <v>94.779898714452656</v>
      </c>
      <c r="BU31" s="8"/>
      <c r="BV31" s="64">
        <v>2006</v>
      </c>
      <c r="BW31" s="17">
        <f>11723-8326-2602</f>
        <v>795</v>
      </c>
      <c r="BX31" s="17">
        <f>6548-3779-1999</f>
        <v>770</v>
      </c>
      <c r="BY31" s="17">
        <f>4882-2254-1715</f>
        <v>913</v>
      </c>
      <c r="BZ31" s="24">
        <v>47</v>
      </c>
      <c r="CA31" s="23">
        <f>326-242-75</f>
        <v>9</v>
      </c>
      <c r="CB31" s="16">
        <f t="shared" ref="CB31:CB38" si="19">BX31/BW31%</f>
        <v>96.855345911949684</v>
      </c>
      <c r="CD31" s="64">
        <v>2006</v>
      </c>
      <c r="CE31" s="17">
        <v>1479</v>
      </c>
      <c r="CF31" s="17">
        <v>622</v>
      </c>
      <c r="CG31" s="17">
        <v>74</v>
      </c>
      <c r="CH31" s="24">
        <v>10</v>
      </c>
      <c r="CI31" s="23">
        <v>10</v>
      </c>
      <c r="CJ31" s="16">
        <f t="shared" ref="CJ31:CJ38" si="20">CF31/CE31%</f>
        <v>42.055442866801897</v>
      </c>
      <c r="CK31" s="8"/>
      <c r="CL31" s="64">
        <v>2006</v>
      </c>
      <c r="CM31" s="24">
        <v>210</v>
      </c>
      <c r="CN31" s="24">
        <v>205</v>
      </c>
      <c r="CO31" s="24">
        <v>1380</v>
      </c>
      <c r="CP31" s="24">
        <v>214</v>
      </c>
      <c r="CQ31" s="24">
        <v>20</v>
      </c>
      <c r="CR31" s="16">
        <f t="shared" ref="CR31:CR38" si="21">CN31/CM31%</f>
        <v>97.61904761904762</v>
      </c>
    </row>
    <row r="32" spans="2:96" ht="13.75" customHeight="1">
      <c r="B32" s="64">
        <v>2007</v>
      </c>
      <c r="C32" s="13">
        <v>1199</v>
      </c>
      <c r="D32" s="13">
        <v>1157</v>
      </c>
      <c r="E32" s="13">
        <v>1161</v>
      </c>
      <c r="F32" s="23">
        <v>272</v>
      </c>
      <c r="G32" s="23">
        <v>62</v>
      </c>
      <c r="H32" s="16">
        <f t="shared" ref="H32:H38" si="22">D32/C32%</f>
        <v>96.497080900750618</v>
      </c>
      <c r="J32" s="64">
        <v>2007</v>
      </c>
      <c r="K32" s="13">
        <v>30986</v>
      </c>
      <c r="L32" s="13">
        <v>22062</v>
      </c>
      <c r="M32" s="13">
        <v>25458</v>
      </c>
      <c r="N32" s="23">
        <v>2041</v>
      </c>
      <c r="O32" s="23">
        <v>5583</v>
      </c>
      <c r="P32" s="16">
        <f t="shared" si="12"/>
        <v>71.199896727554375</v>
      </c>
      <c r="R32" s="64">
        <v>2007</v>
      </c>
      <c r="S32" s="13">
        <v>2553</v>
      </c>
      <c r="T32" s="13">
        <v>1869</v>
      </c>
      <c r="U32" s="13">
        <v>1684</v>
      </c>
      <c r="V32" s="23">
        <v>108</v>
      </c>
      <c r="W32" s="23">
        <v>117</v>
      </c>
      <c r="X32" s="16">
        <f t="shared" si="13"/>
        <v>73.207990599294945</v>
      </c>
      <c r="Z32" s="64">
        <v>2007</v>
      </c>
      <c r="AA32" s="13">
        <v>7384</v>
      </c>
      <c r="AB32" s="13">
        <v>4242</v>
      </c>
      <c r="AC32" s="13">
        <v>5054</v>
      </c>
      <c r="AD32" s="23">
        <v>389</v>
      </c>
      <c r="AE32" s="23">
        <v>1828</v>
      </c>
      <c r="AF32" s="16">
        <f t="shared" si="14"/>
        <v>57.448537378114843</v>
      </c>
      <c r="AH32" s="64">
        <v>2007</v>
      </c>
      <c r="AI32" s="13">
        <v>2157</v>
      </c>
      <c r="AJ32" s="13">
        <v>1358</v>
      </c>
      <c r="AK32" s="13">
        <v>1104</v>
      </c>
      <c r="AL32" s="23">
        <v>162</v>
      </c>
      <c r="AM32" s="23">
        <v>26</v>
      </c>
      <c r="AN32" s="16">
        <f t="shared" si="0"/>
        <v>62.957811775614282</v>
      </c>
      <c r="AP32" s="64">
        <v>2007</v>
      </c>
      <c r="AQ32" s="13">
        <v>1766</v>
      </c>
      <c r="AR32" s="13">
        <v>1394</v>
      </c>
      <c r="AS32" s="13">
        <v>1013</v>
      </c>
      <c r="AT32" s="23">
        <v>5</v>
      </c>
      <c r="AU32" s="23">
        <v>121</v>
      </c>
      <c r="AV32" s="16">
        <f t="shared" si="15"/>
        <v>78.935447338618346</v>
      </c>
      <c r="AX32" s="64">
        <v>2007</v>
      </c>
      <c r="AY32" s="13">
        <v>1519</v>
      </c>
      <c r="AZ32" s="13">
        <v>1120</v>
      </c>
      <c r="BA32" s="13">
        <v>764</v>
      </c>
      <c r="BB32" s="23">
        <v>200</v>
      </c>
      <c r="BC32" s="23">
        <v>102</v>
      </c>
      <c r="BD32" s="16">
        <f t="shared" si="16"/>
        <v>73.732718894009224</v>
      </c>
      <c r="BF32" s="64">
        <v>2007</v>
      </c>
      <c r="BG32" s="13">
        <v>27383</v>
      </c>
      <c r="BH32" s="13">
        <v>9041</v>
      </c>
      <c r="BI32" s="13">
        <v>5901</v>
      </c>
      <c r="BJ32" s="23">
        <v>624</v>
      </c>
      <c r="BK32" s="23">
        <v>2905</v>
      </c>
      <c r="BL32" s="16">
        <f t="shared" si="17"/>
        <v>33.016835262754263</v>
      </c>
      <c r="BN32" s="64">
        <v>2007</v>
      </c>
      <c r="BO32" s="13">
        <v>4582</v>
      </c>
      <c r="BP32" s="13">
        <v>4424</v>
      </c>
      <c r="BQ32" s="13">
        <v>4230</v>
      </c>
      <c r="BR32" s="23">
        <v>831</v>
      </c>
      <c r="BS32" s="23">
        <v>1562</v>
      </c>
      <c r="BT32" s="16">
        <f t="shared" si="18"/>
        <v>96.551724137931032</v>
      </c>
      <c r="BV32" s="64">
        <v>2007</v>
      </c>
      <c r="BW32" s="13">
        <v>810</v>
      </c>
      <c r="BX32" s="13">
        <v>787</v>
      </c>
      <c r="BY32" s="13">
        <v>892</v>
      </c>
      <c r="BZ32" s="23">
        <v>56</v>
      </c>
      <c r="CA32" s="23">
        <v>8</v>
      </c>
      <c r="CB32" s="16">
        <f t="shared" si="19"/>
        <v>97.160493827160494</v>
      </c>
      <c r="CD32" s="64">
        <v>2007</v>
      </c>
      <c r="CE32" s="13">
        <v>1410</v>
      </c>
      <c r="CF32" s="13">
        <v>419</v>
      </c>
      <c r="CG32" s="13">
        <v>68</v>
      </c>
      <c r="CH32" s="23">
        <v>10</v>
      </c>
      <c r="CI32" s="23">
        <v>6</v>
      </c>
      <c r="CJ32" s="16">
        <f t="shared" si="20"/>
        <v>29.716312056737589</v>
      </c>
      <c r="CL32" s="64">
        <v>2007</v>
      </c>
      <c r="CM32" s="13">
        <v>424</v>
      </c>
      <c r="CN32" s="13">
        <v>415</v>
      </c>
      <c r="CO32" s="13">
        <v>1529</v>
      </c>
      <c r="CP32" s="23">
        <v>239</v>
      </c>
      <c r="CQ32" s="23">
        <v>9</v>
      </c>
      <c r="CR32" s="16">
        <f t="shared" si="21"/>
        <v>97.877358490566039</v>
      </c>
    </row>
    <row r="33" spans="2:97" ht="13.75" customHeight="1">
      <c r="B33" s="64">
        <v>2008</v>
      </c>
      <c r="C33" s="30">
        <v>1301</v>
      </c>
      <c r="D33" s="30">
        <v>1237</v>
      </c>
      <c r="E33" s="30">
        <v>1211</v>
      </c>
      <c r="F33" s="31">
        <v>296</v>
      </c>
      <c r="G33" s="31">
        <v>50</v>
      </c>
      <c r="H33" s="32">
        <f t="shared" si="22"/>
        <v>95.080707148347429</v>
      </c>
      <c r="I33" s="33"/>
      <c r="J33" s="64">
        <v>2008</v>
      </c>
      <c r="K33" s="30">
        <v>28446</v>
      </c>
      <c r="L33" s="13">
        <v>20180</v>
      </c>
      <c r="M33" s="13">
        <v>23164</v>
      </c>
      <c r="N33" s="23">
        <v>1805</v>
      </c>
      <c r="O33" s="23">
        <v>5212</v>
      </c>
      <c r="P33" s="32">
        <f t="shared" si="12"/>
        <v>70.941432890388811</v>
      </c>
      <c r="R33" s="64">
        <v>2008</v>
      </c>
      <c r="S33" s="30">
        <v>2664</v>
      </c>
      <c r="T33" s="13">
        <v>1953</v>
      </c>
      <c r="U33" s="13">
        <v>1824</v>
      </c>
      <c r="V33" s="23">
        <v>118</v>
      </c>
      <c r="W33" s="23">
        <v>151</v>
      </c>
      <c r="X33" s="32">
        <f t="shared" si="13"/>
        <v>73.310810810810807</v>
      </c>
      <c r="Z33" s="64">
        <v>2008</v>
      </c>
      <c r="AA33" s="30">
        <v>6388</v>
      </c>
      <c r="AB33" s="13">
        <v>3701</v>
      </c>
      <c r="AC33" s="13">
        <v>4474</v>
      </c>
      <c r="AD33" s="23">
        <v>301</v>
      </c>
      <c r="AE33" s="23">
        <v>1661</v>
      </c>
      <c r="AF33" s="32">
        <f t="shared" si="14"/>
        <v>57.936756418284283</v>
      </c>
      <c r="AH33" s="64">
        <v>2008</v>
      </c>
      <c r="AI33" s="30">
        <v>2232</v>
      </c>
      <c r="AJ33" s="13">
        <v>1485</v>
      </c>
      <c r="AK33" s="13">
        <v>1140</v>
      </c>
      <c r="AL33" s="23">
        <v>180</v>
      </c>
      <c r="AM33" s="23">
        <v>41</v>
      </c>
      <c r="AN33" s="32">
        <f t="shared" si="0"/>
        <v>66.532258064516128</v>
      </c>
      <c r="AP33" s="64">
        <v>2008</v>
      </c>
      <c r="AQ33" s="30">
        <v>1592</v>
      </c>
      <c r="AR33" s="13">
        <v>1326</v>
      </c>
      <c r="AS33" s="13">
        <v>951</v>
      </c>
      <c r="AT33" s="23">
        <v>5</v>
      </c>
      <c r="AU33" s="23">
        <v>127</v>
      </c>
      <c r="AV33" s="32">
        <f t="shared" si="15"/>
        <v>83.291457286432163</v>
      </c>
      <c r="AX33" s="64">
        <v>2008</v>
      </c>
      <c r="AY33" s="30">
        <v>1449</v>
      </c>
      <c r="AZ33" s="13">
        <v>1054</v>
      </c>
      <c r="BA33" s="13">
        <v>659</v>
      </c>
      <c r="BB33" s="23">
        <v>165</v>
      </c>
      <c r="BC33" s="23">
        <v>66</v>
      </c>
      <c r="BD33" s="32">
        <f t="shared" si="16"/>
        <v>72.739820565907522</v>
      </c>
      <c r="BF33" s="64">
        <v>2008</v>
      </c>
      <c r="BG33" s="30">
        <v>24912</v>
      </c>
      <c r="BH33" s="13">
        <v>8682</v>
      </c>
      <c r="BI33" s="13">
        <v>5881</v>
      </c>
      <c r="BJ33" s="23">
        <v>510</v>
      </c>
      <c r="BK33" s="23">
        <v>2883</v>
      </c>
      <c r="BL33" s="32">
        <f t="shared" si="17"/>
        <v>34.850674373795762</v>
      </c>
      <c r="BN33" s="64">
        <v>2008</v>
      </c>
      <c r="BO33" s="30">
        <v>3873</v>
      </c>
      <c r="BP33" s="13">
        <v>3621</v>
      </c>
      <c r="BQ33" s="13">
        <v>3404</v>
      </c>
      <c r="BR33" s="23">
        <v>614</v>
      </c>
      <c r="BS33" s="23">
        <v>1355</v>
      </c>
      <c r="BT33" s="32">
        <f t="shared" si="18"/>
        <v>93.493415956622783</v>
      </c>
      <c r="BV33" s="64">
        <v>2008</v>
      </c>
      <c r="BW33" s="13">
        <v>816</v>
      </c>
      <c r="BX33" s="13">
        <v>787</v>
      </c>
      <c r="BY33" s="13">
        <v>857</v>
      </c>
      <c r="BZ33" s="23">
        <v>28</v>
      </c>
      <c r="CA33" s="23">
        <v>5</v>
      </c>
      <c r="CB33" s="16">
        <f t="shared" si="19"/>
        <v>96.446078431372541</v>
      </c>
      <c r="CD33" s="64">
        <v>2008</v>
      </c>
      <c r="CE33" s="34">
        <v>1203</v>
      </c>
      <c r="CF33" s="13">
        <v>395</v>
      </c>
      <c r="CG33" s="13">
        <v>87</v>
      </c>
      <c r="CH33" s="23">
        <v>18</v>
      </c>
      <c r="CI33" s="23">
        <v>14</v>
      </c>
      <c r="CJ33" s="32">
        <f t="shared" si="20"/>
        <v>32.834580216126355</v>
      </c>
      <c r="CL33" s="64">
        <v>2008</v>
      </c>
      <c r="CM33" s="30">
        <v>272</v>
      </c>
      <c r="CN33" s="13">
        <v>252</v>
      </c>
      <c r="CO33" s="13">
        <v>1359</v>
      </c>
      <c r="CP33" s="23">
        <v>172</v>
      </c>
      <c r="CQ33" s="23">
        <v>21</v>
      </c>
      <c r="CR33" s="32">
        <f t="shared" si="21"/>
        <v>92.647058823529406</v>
      </c>
    </row>
    <row r="34" spans="2:97" ht="13.75" customHeight="1">
      <c r="B34" s="64">
        <v>2009</v>
      </c>
      <c r="C34" s="30">
        <v>1096</v>
      </c>
      <c r="D34" s="30">
        <v>1074</v>
      </c>
      <c r="E34" s="30">
        <v>1036</v>
      </c>
      <c r="F34" s="35">
        <v>209</v>
      </c>
      <c r="G34" s="35">
        <v>50</v>
      </c>
      <c r="H34" s="32">
        <f t="shared" si="22"/>
        <v>97.992700729926995</v>
      </c>
      <c r="I34" s="33"/>
      <c r="J34" s="64">
        <v>2009</v>
      </c>
      <c r="K34" s="30">
        <v>26574</v>
      </c>
      <c r="L34" s="13">
        <v>19388</v>
      </c>
      <c r="M34" s="13">
        <v>22253</v>
      </c>
      <c r="N34" s="36">
        <v>1732</v>
      </c>
      <c r="O34" s="36">
        <v>4795</v>
      </c>
      <c r="P34" s="32">
        <f t="shared" si="12"/>
        <v>72.958530894859635</v>
      </c>
      <c r="R34" s="64">
        <v>2009</v>
      </c>
      <c r="S34" s="30">
        <v>2357</v>
      </c>
      <c r="T34" s="13">
        <v>1781</v>
      </c>
      <c r="U34" s="13">
        <v>1562</v>
      </c>
      <c r="V34" s="36">
        <v>90</v>
      </c>
      <c r="W34" s="36">
        <v>111</v>
      </c>
      <c r="X34" s="32">
        <f t="shared" si="13"/>
        <v>75.562155282138306</v>
      </c>
      <c r="Z34" s="64">
        <v>2009</v>
      </c>
      <c r="AA34" s="30">
        <v>5559</v>
      </c>
      <c r="AB34" s="13">
        <v>3297</v>
      </c>
      <c r="AC34" s="13">
        <v>3961</v>
      </c>
      <c r="AD34" s="36">
        <v>244</v>
      </c>
      <c r="AE34" s="36">
        <v>1355</v>
      </c>
      <c r="AF34" s="32">
        <f t="shared" si="14"/>
        <v>59.309228278467344</v>
      </c>
      <c r="AH34" s="64">
        <v>2009</v>
      </c>
      <c r="AI34" s="30">
        <v>2003</v>
      </c>
      <c r="AJ34" s="13">
        <v>1324</v>
      </c>
      <c r="AK34" s="13">
        <v>1073</v>
      </c>
      <c r="AL34" s="36">
        <v>203</v>
      </c>
      <c r="AM34" s="36">
        <v>38</v>
      </c>
      <c r="AN34" s="32">
        <f t="shared" si="0"/>
        <v>66.100848726909632</v>
      </c>
      <c r="AP34" s="64">
        <v>2009</v>
      </c>
      <c r="AQ34" s="30">
        <v>1417</v>
      </c>
      <c r="AR34" s="13">
        <v>1163</v>
      </c>
      <c r="AS34" s="13">
        <v>918</v>
      </c>
      <c r="AT34" s="36">
        <v>10</v>
      </c>
      <c r="AU34" s="36">
        <v>120</v>
      </c>
      <c r="AV34" s="32">
        <f t="shared" si="15"/>
        <v>82.074805928016943</v>
      </c>
      <c r="AX34" s="64">
        <v>2009</v>
      </c>
      <c r="AY34" s="30">
        <v>1350</v>
      </c>
      <c r="AZ34" s="13">
        <v>913</v>
      </c>
      <c r="BA34" s="13">
        <v>631</v>
      </c>
      <c r="BB34" s="36">
        <v>133</v>
      </c>
      <c r="BC34" s="36">
        <v>83</v>
      </c>
      <c r="BD34" s="32">
        <f t="shared" si="16"/>
        <v>67.629629629629633</v>
      </c>
      <c r="BF34" s="64">
        <v>2009</v>
      </c>
      <c r="BG34" s="30">
        <v>23981</v>
      </c>
      <c r="BH34" s="13">
        <v>8234</v>
      </c>
      <c r="BI34" s="13">
        <v>5547</v>
      </c>
      <c r="BJ34" s="36">
        <v>486</v>
      </c>
      <c r="BK34" s="36">
        <v>2745</v>
      </c>
      <c r="BL34" s="32">
        <f t="shared" si="17"/>
        <v>34.335515616529754</v>
      </c>
      <c r="BN34" s="64">
        <v>2009</v>
      </c>
      <c r="BO34" s="30">
        <v>3611</v>
      </c>
      <c r="BP34" s="13">
        <v>3397</v>
      </c>
      <c r="BQ34" s="13">
        <v>3172</v>
      </c>
      <c r="BR34" s="36">
        <v>552</v>
      </c>
      <c r="BS34" s="36">
        <v>1352</v>
      </c>
      <c r="BT34" s="32">
        <f t="shared" si="18"/>
        <v>94.073663805040155</v>
      </c>
      <c r="BV34" s="64">
        <v>2009</v>
      </c>
      <c r="BW34" s="13">
        <v>797</v>
      </c>
      <c r="BX34" s="13">
        <v>768</v>
      </c>
      <c r="BY34" s="13">
        <v>820</v>
      </c>
      <c r="BZ34" s="36">
        <v>34</v>
      </c>
      <c r="CA34" s="36">
        <v>16</v>
      </c>
      <c r="CB34" s="16">
        <f t="shared" si="19"/>
        <v>96.361355081555843</v>
      </c>
      <c r="CD34" s="64">
        <v>2009</v>
      </c>
      <c r="CE34" s="34">
        <v>1948</v>
      </c>
      <c r="CF34" s="13">
        <v>557</v>
      </c>
      <c r="CG34" s="13">
        <v>80</v>
      </c>
      <c r="CH34" s="36">
        <v>9</v>
      </c>
      <c r="CI34" s="36">
        <v>22</v>
      </c>
      <c r="CJ34" s="32">
        <f t="shared" si="20"/>
        <v>28.593429158110883</v>
      </c>
      <c r="CL34" s="64">
        <v>2009</v>
      </c>
      <c r="CM34" s="30">
        <f>340+12</f>
        <v>352</v>
      </c>
      <c r="CN34" s="13">
        <v>349</v>
      </c>
      <c r="CO34" s="13">
        <f>1376+12</f>
        <v>1388</v>
      </c>
      <c r="CP34" s="36">
        <f>133+2</f>
        <v>135</v>
      </c>
      <c r="CQ34" s="36">
        <v>11</v>
      </c>
      <c r="CR34" s="32">
        <f t="shared" si="21"/>
        <v>99.147727272727266</v>
      </c>
    </row>
    <row r="35" spans="2:97" ht="13.75" customHeight="1">
      <c r="B35" s="64">
        <v>2010</v>
      </c>
      <c r="C35" s="30">
        <v>1067</v>
      </c>
      <c r="D35" s="30">
        <v>1029</v>
      </c>
      <c r="E35" s="30">
        <v>999</v>
      </c>
      <c r="F35" s="35">
        <v>220</v>
      </c>
      <c r="G35" s="35">
        <v>43</v>
      </c>
      <c r="H35" s="37">
        <f t="shared" si="22"/>
        <v>96.438612933458302</v>
      </c>
      <c r="I35" s="33"/>
      <c r="J35" s="64">
        <v>2010</v>
      </c>
      <c r="K35" s="30">
        <v>26647</v>
      </c>
      <c r="L35" s="13">
        <v>19350</v>
      </c>
      <c r="M35" s="13">
        <v>22030</v>
      </c>
      <c r="N35" s="36">
        <v>1724</v>
      </c>
      <c r="O35" s="36">
        <v>4895</v>
      </c>
      <c r="P35" s="37">
        <f t="shared" si="12"/>
        <v>72.616054340075792</v>
      </c>
      <c r="R35" s="64">
        <v>2010</v>
      </c>
      <c r="S35" s="30">
        <v>2306</v>
      </c>
      <c r="T35" s="13">
        <v>1734</v>
      </c>
      <c r="U35" s="13">
        <v>1613</v>
      </c>
      <c r="V35" s="36">
        <v>87</v>
      </c>
      <c r="W35" s="36">
        <v>141</v>
      </c>
      <c r="X35" s="37">
        <f t="shared" si="13"/>
        <v>75.195143104943625</v>
      </c>
      <c r="Z35" s="64">
        <v>2010</v>
      </c>
      <c r="AA35" s="30">
        <v>5235</v>
      </c>
      <c r="AB35" s="13">
        <v>3173</v>
      </c>
      <c r="AC35" s="13">
        <v>3761</v>
      </c>
      <c r="AD35" s="36">
        <v>235</v>
      </c>
      <c r="AE35" s="36">
        <v>1372</v>
      </c>
      <c r="AF35" s="37">
        <f t="shared" si="14"/>
        <v>60.611270296084051</v>
      </c>
      <c r="AH35" s="64">
        <v>2010</v>
      </c>
      <c r="AI35" s="30">
        <v>1772</v>
      </c>
      <c r="AJ35" s="38">
        <v>1259</v>
      </c>
      <c r="AK35" s="13">
        <v>1091</v>
      </c>
      <c r="AL35" s="36">
        <v>181</v>
      </c>
      <c r="AM35" s="36">
        <v>42</v>
      </c>
      <c r="AN35" s="37">
        <f t="shared" si="0"/>
        <v>71.04966139954854</v>
      </c>
      <c r="AP35" s="64">
        <v>2010</v>
      </c>
      <c r="AQ35" s="30">
        <v>1293</v>
      </c>
      <c r="AR35" s="13">
        <v>1063</v>
      </c>
      <c r="AS35" s="13">
        <v>803</v>
      </c>
      <c r="AT35" s="36">
        <v>1</v>
      </c>
      <c r="AU35" s="36">
        <v>110</v>
      </c>
      <c r="AV35" s="37">
        <f t="shared" si="15"/>
        <v>82.211910286156225</v>
      </c>
      <c r="AX35" s="64">
        <v>2010</v>
      </c>
      <c r="AY35" s="30">
        <v>1213</v>
      </c>
      <c r="AZ35" s="13">
        <v>895</v>
      </c>
      <c r="BA35" s="13">
        <v>651</v>
      </c>
      <c r="BB35" s="36">
        <v>158</v>
      </c>
      <c r="BC35" s="36">
        <v>65</v>
      </c>
      <c r="BD35" s="37">
        <f t="shared" si="16"/>
        <v>73.784006595218457</v>
      </c>
      <c r="BF35" s="64">
        <v>2010</v>
      </c>
      <c r="BG35" s="30">
        <v>22235</v>
      </c>
      <c r="BH35" s="13">
        <v>8028</v>
      </c>
      <c r="BI35" s="13">
        <v>5601</v>
      </c>
      <c r="BJ35" s="36">
        <v>502</v>
      </c>
      <c r="BK35" s="36">
        <v>2734</v>
      </c>
      <c r="BL35" s="37">
        <f t="shared" si="17"/>
        <v>36.10523948729481</v>
      </c>
      <c r="BN35" s="64">
        <v>2010</v>
      </c>
      <c r="BO35" s="30">
        <v>3296</v>
      </c>
      <c r="BP35" s="13">
        <v>3084</v>
      </c>
      <c r="BQ35" s="13">
        <v>2989</v>
      </c>
      <c r="BR35" s="36">
        <v>470</v>
      </c>
      <c r="BS35" s="36">
        <v>1422</v>
      </c>
      <c r="BT35" s="37">
        <f t="shared" si="18"/>
        <v>93.567961165048544</v>
      </c>
      <c r="BV35" s="64">
        <v>2010</v>
      </c>
      <c r="BW35" s="13">
        <v>837</v>
      </c>
      <c r="BX35" s="13">
        <v>783</v>
      </c>
      <c r="BY35" s="13">
        <v>805</v>
      </c>
      <c r="BZ35" s="36">
        <v>18</v>
      </c>
      <c r="CA35" s="36">
        <v>17</v>
      </c>
      <c r="CB35" s="39">
        <f t="shared" si="19"/>
        <v>93.548387096774206</v>
      </c>
      <c r="CD35" s="64">
        <v>2010</v>
      </c>
      <c r="CE35" s="34">
        <v>1824</v>
      </c>
      <c r="CF35" s="13">
        <v>572</v>
      </c>
      <c r="CG35" s="13">
        <v>78</v>
      </c>
      <c r="CH35" s="36">
        <v>8</v>
      </c>
      <c r="CI35" s="36">
        <v>13</v>
      </c>
      <c r="CJ35" s="37">
        <f t="shared" si="20"/>
        <v>31.359649122807021</v>
      </c>
      <c r="CL35" s="64">
        <v>2010</v>
      </c>
      <c r="CM35" s="30">
        <v>378</v>
      </c>
      <c r="CN35" s="13">
        <v>369</v>
      </c>
      <c r="CO35" s="13">
        <v>1312</v>
      </c>
      <c r="CP35" s="36">
        <v>175</v>
      </c>
      <c r="CQ35" s="36">
        <v>23</v>
      </c>
      <c r="CR35" s="32">
        <f t="shared" si="21"/>
        <v>97.61904761904762</v>
      </c>
    </row>
    <row r="36" spans="2:97" ht="13.75" customHeight="1">
      <c r="B36" s="64">
        <v>2011</v>
      </c>
      <c r="C36" s="30">
        <v>1052</v>
      </c>
      <c r="D36" s="30">
        <v>1029</v>
      </c>
      <c r="E36" s="30">
        <v>971</v>
      </c>
      <c r="F36" s="35">
        <v>238</v>
      </c>
      <c r="G36" s="35">
        <v>56</v>
      </c>
      <c r="H36" s="37">
        <f t="shared" si="22"/>
        <v>97.813688212927758</v>
      </c>
      <c r="I36" s="33"/>
      <c r="J36" s="64">
        <v>2011</v>
      </c>
      <c r="K36" s="30">
        <v>25928</v>
      </c>
      <c r="L36" s="13">
        <v>18870</v>
      </c>
      <c r="M36" s="13">
        <v>21572</v>
      </c>
      <c r="N36" s="36">
        <v>1771</v>
      </c>
      <c r="O36" s="36">
        <v>4718</v>
      </c>
      <c r="P36" s="37">
        <f>L36/K36%</f>
        <v>72.778463437210746</v>
      </c>
      <c r="R36" s="64">
        <v>2011</v>
      </c>
      <c r="S36" s="30">
        <v>2322</v>
      </c>
      <c r="T36" s="13">
        <v>1823</v>
      </c>
      <c r="U36" s="13">
        <v>1663</v>
      </c>
      <c r="V36" s="36">
        <v>104</v>
      </c>
      <c r="W36" s="36">
        <v>123</v>
      </c>
      <c r="X36" s="37">
        <f>T36/S36%</f>
        <v>78.509905254091308</v>
      </c>
      <c r="Z36" s="64">
        <v>2011</v>
      </c>
      <c r="AA36" s="30">
        <v>4332</v>
      </c>
      <c r="AB36" s="13">
        <v>2731</v>
      </c>
      <c r="AC36" s="13">
        <v>3324</v>
      </c>
      <c r="AD36" s="36">
        <v>238</v>
      </c>
      <c r="AE36" s="36">
        <v>1209</v>
      </c>
      <c r="AF36" s="37">
        <f>AB36/AA36%</f>
        <v>63.042474607571563</v>
      </c>
      <c r="AH36" s="64">
        <v>2011</v>
      </c>
      <c r="AI36" s="30">
        <v>1711</v>
      </c>
      <c r="AJ36" s="38">
        <v>1252</v>
      </c>
      <c r="AK36" s="13">
        <v>1060</v>
      </c>
      <c r="AL36" s="36">
        <v>168</v>
      </c>
      <c r="AM36" s="36">
        <v>35</v>
      </c>
      <c r="AN36" s="37">
        <f t="shared" si="0"/>
        <v>73.173582700175345</v>
      </c>
      <c r="AP36" s="64">
        <v>2011</v>
      </c>
      <c r="AQ36" s="30">
        <v>1193</v>
      </c>
      <c r="AR36" s="13">
        <v>993</v>
      </c>
      <c r="AS36" s="13">
        <v>768</v>
      </c>
      <c r="AT36" s="36">
        <v>2</v>
      </c>
      <c r="AU36" s="36">
        <v>69</v>
      </c>
      <c r="AV36" s="37">
        <f>AR36/AQ36%</f>
        <v>83.235540653813914</v>
      </c>
      <c r="AX36" s="64">
        <v>2011</v>
      </c>
      <c r="AY36" s="30">
        <v>1121</v>
      </c>
      <c r="AZ36" s="13">
        <v>880</v>
      </c>
      <c r="BA36" s="13">
        <v>616</v>
      </c>
      <c r="BB36" s="36">
        <v>166</v>
      </c>
      <c r="BC36" s="36">
        <v>67</v>
      </c>
      <c r="BD36" s="37">
        <f>AZ36/AY36%</f>
        <v>78.501338090990188</v>
      </c>
      <c r="BF36" s="64">
        <v>2011</v>
      </c>
      <c r="BG36" s="30">
        <v>20506</v>
      </c>
      <c r="BH36" s="13">
        <v>7690</v>
      </c>
      <c r="BI36" s="13">
        <v>5433</v>
      </c>
      <c r="BJ36" s="36">
        <v>481</v>
      </c>
      <c r="BK36" s="36">
        <v>2478</v>
      </c>
      <c r="BL36" s="37">
        <f>BH36/BG36%</f>
        <v>37.501219155369157</v>
      </c>
      <c r="BN36" s="64">
        <v>2011</v>
      </c>
      <c r="BO36" s="30">
        <v>2925</v>
      </c>
      <c r="BP36" s="13">
        <v>2677</v>
      </c>
      <c r="BQ36" s="13">
        <v>2532</v>
      </c>
      <c r="BR36" s="36">
        <v>424</v>
      </c>
      <c r="BS36" s="36">
        <v>1203</v>
      </c>
      <c r="BT36" s="37">
        <f>BP36/BO36%</f>
        <v>91.521367521367523</v>
      </c>
      <c r="BV36" s="64">
        <v>2011</v>
      </c>
      <c r="BW36" s="13">
        <v>1186</v>
      </c>
      <c r="BX36" s="13">
        <v>1158</v>
      </c>
      <c r="BY36" s="13">
        <v>1061</v>
      </c>
      <c r="BZ36" s="36">
        <v>55</v>
      </c>
      <c r="CA36" s="36">
        <v>94</v>
      </c>
      <c r="CB36" s="39">
        <f>BX36/BW36%</f>
        <v>97.63912310286679</v>
      </c>
      <c r="CD36" s="64">
        <v>2011</v>
      </c>
      <c r="CE36" s="34">
        <v>1557</v>
      </c>
      <c r="CF36" s="13">
        <v>476</v>
      </c>
      <c r="CG36" s="13">
        <v>65</v>
      </c>
      <c r="CH36" s="36">
        <v>9</v>
      </c>
      <c r="CI36" s="36">
        <v>14</v>
      </c>
      <c r="CJ36" s="37">
        <f>CF36/CE36%</f>
        <v>30.571612074502248</v>
      </c>
      <c r="CL36" s="64">
        <v>2011</v>
      </c>
      <c r="CM36" s="30">
        <v>213</v>
      </c>
      <c r="CN36" s="13">
        <v>208</v>
      </c>
      <c r="CO36" s="13">
        <v>903</v>
      </c>
      <c r="CP36" s="36">
        <v>72</v>
      </c>
      <c r="CQ36" s="36">
        <v>11</v>
      </c>
      <c r="CR36" s="32">
        <f>CN36/CM36%</f>
        <v>97.652582159624416</v>
      </c>
    </row>
    <row r="37" spans="2:97" ht="13.75" customHeight="1">
      <c r="B37" s="64">
        <v>2012</v>
      </c>
      <c r="C37" s="30">
        <v>1032</v>
      </c>
      <c r="D37" s="30">
        <v>963</v>
      </c>
      <c r="E37" s="30">
        <v>899</v>
      </c>
      <c r="F37" s="35">
        <v>224</v>
      </c>
      <c r="G37" s="35">
        <v>46</v>
      </c>
      <c r="H37" s="37">
        <f t="shared" si="22"/>
        <v>93.313953488372093</v>
      </c>
      <c r="I37" s="33"/>
      <c r="J37" s="64">
        <v>2012</v>
      </c>
      <c r="K37" s="30">
        <v>28058</v>
      </c>
      <c r="L37" s="13">
        <v>20833</v>
      </c>
      <c r="M37" s="13">
        <v>23752</v>
      </c>
      <c r="N37" s="36">
        <v>1738</v>
      </c>
      <c r="O37" s="36">
        <v>4945</v>
      </c>
      <c r="P37" s="37">
        <f t="shared" si="12"/>
        <v>74.249768337016178</v>
      </c>
      <c r="R37" s="64">
        <v>2012</v>
      </c>
      <c r="S37" s="30">
        <v>3253</v>
      </c>
      <c r="T37" s="13">
        <v>2452</v>
      </c>
      <c r="U37" s="13">
        <v>2145</v>
      </c>
      <c r="V37" s="36">
        <v>129</v>
      </c>
      <c r="W37" s="36">
        <v>138</v>
      </c>
      <c r="X37" s="37">
        <f t="shared" si="13"/>
        <v>75.376575468798023</v>
      </c>
      <c r="Z37" s="64">
        <v>2012</v>
      </c>
      <c r="AA37" s="30">
        <v>4183</v>
      </c>
      <c r="AB37" s="13">
        <v>2611</v>
      </c>
      <c r="AC37" s="13">
        <v>3050</v>
      </c>
      <c r="AD37" s="36">
        <v>196</v>
      </c>
      <c r="AE37" s="36">
        <v>1105</v>
      </c>
      <c r="AF37" s="37">
        <f t="shared" si="14"/>
        <v>62.41931628018169</v>
      </c>
      <c r="AH37" s="64">
        <v>2012</v>
      </c>
      <c r="AI37" s="30">
        <v>1765</v>
      </c>
      <c r="AJ37" s="38">
        <v>1256</v>
      </c>
      <c r="AK37" s="13">
        <v>1078</v>
      </c>
      <c r="AL37" s="36">
        <v>195</v>
      </c>
      <c r="AM37" s="36">
        <v>24</v>
      </c>
      <c r="AN37" s="37">
        <f t="shared" si="0"/>
        <v>71.161473087818706</v>
      </c>
      <c r="AP37" s="64">
        <v>2012</v>
      </c>
      <c r="AQ37" s="30">
        <v>1265</v>
      </c>
      <c r="AR37" s="13">
        <v>1097</v>
      </c>
      <c r="AS37" s="13">
        <v>858</v>
      </c>
      <c r="AT37" s="36">
        <v>8</v>
      </c>
      <c r="AU37" s="36">
        <v>122</v>
      </c>
      <c r="AV37" s="37">
        <f t="shared" si="15"/>
        <v>86.719367588932798</v>
      </c>
      <c r="AX37" s="64">
        <v>2012</v>
      </c>
      <c r="AY37" s="30">
        <v>1078</v>
      </c>
      <c r="AZ37" s="13">
        <v>822</v>
      </c>
      <c r="BA37" s="13">
        <v>592</v>
      </c>
      <c r="BB37" s="36">
        <v>131</v>
      </c>
      <c r="BC37" s="36">
        <v>76</v>
      </c>
      <c r="BD37" s="37">
        <f t="shared" si="16"/>
        <v>76.252319109461965</v>
      </c>
      <c r="BF37" s="64">
        <v>2012</v>
      </c>
      <c r="BG37" s="30">
        <v>20502</v>
      </c>
      <c r="BH37" s="13">
        <v>7983</v>
      </c>
      <c r="BI37" s="13">
        <v>5581</v>
      </c>
      <c r="BJ37" s="36">
        <v>492</v>
      </c>
      <c r="BK37" s="36">
        <v>2415</v>
      </c>
      <c r="BL37" s="37">
        <f t="shared" si="17"/>
        <v>38.937664618086039</v>
      </c>
      <c r="BN37" s="64">
        <v>2012</v>
      </c>
      <c r="BO37" s="30">
        <v>2560</v>
      </c>
      <c r="BP37" s="13">
        <v>2334</v>
      </c>
      <c r="BQ37" s="13">
        <v>2199</v>
      </c>
      <c r="BR37" s="36">
        <v>332</v>
      </c>
      <c r="BS37" s="36">
        <v>1135</v>
      </c>
      <c r="BT37" s="37">
        <f t="shared" si="18"/>
        <v>91.171875</v>
      </c>
      <c r="BV37" s="64">
        <v>2012</v>
      </c>
      <c r="BW37" s="13">
        <v>1320</v>
      </c>
      <c r="BX37" s="13">
        <v>1270</v>
      </c>
      <c r="BY37" s="13">
        <v>1132</v>
      </c>
      <c r="BZ37" s="36">
        <v>99</v>
      </c>
      <c r="CA37" s="36">
        <v>119</v>
      </c>
      <c r="CB37" s="39">
        <f t="shared" si="19"/>
        <v>96.212121212121218</v>
      </c>
      <c r="CD37" s="64">
        <v>2012</v>
      </c>
      <c r="CE37" s="34">
        <v>1129</v>
      </c>
      <c r="CF37" s="13">
        <v>298</v>
      </c>
      <c r="CG37" s="13">
        <v>58</v>
      </c>
      <c r="CH37" s="36">
        <v>5</v>
      </c>
      <c r="CI37" s="36">
        <v>12</v>
      </c>
      <c r="CJ37" s="37">
        <f t="shared" si="20"/>
        <v>26.395039858281667</v>
      </c>
      <c r="CL37" s="64">
        <v>2012</v>
      </c>
      <c r="CM37" s="30">
        <v>366</v>
      </c>
      <c r="CN37" s="13">
        <v>355</v>
      </c>
      <c r="CO37" s="13">
        <v>876</v>
      </c>
      <c r="CP37" s="36">
        <v>94</v>
      </c>
      <c r="CQ37" s="36">
        <v>14</v>
      </c>
      <c r="CR37" s="32">
        <f t="shared" si="21"/>
        <v>96.994535519125677</v>
      </c>
    </row>
    <row r="38" spans="2:97" s="43" customFormat="1" ht="13.75" customHeight="1">
      <c r="B38" s="65">
        <v>2013</v>
      </c>
      <c r="C38" s="40">
        <v>938</v>
      </c>
      <c r="D38" s="40">
        <v>950</v>
      </c>
      <c r="E38" s="40">
        <v>906</v>
      </c>
      <c r="F38" s="41">
        <v>206</v>
      </c>
      <c r="G38" s="41">
        <v>52</v>
      </c>
      <c r="H38" s="42">
        <f t="shared" si="22"/>
        <v>101.27931769722814</v>
      </c>
      <c r="J38" s="65">
        <v>2013</v>
      </c>
      <c r="K38" s="44">
        <v>27864</v>
      </c>
      <c r="L38" s="40">
        <v>20667</v>
      </c>
      <c r="M38" s="40">
        <v>23527</v>
      </c>
      <c r="N38" s="41">
        <v>1865</v>
      </c>
      <c r="O38" s="41">
        <v>4627</v>
      </c>
      <c r="P38" s="45">
        <f t="shared" si="12"/>
        <v>74.170973298880284</v>
      </c>
      <c r="Q38" s="1"/>
      <c r="R38" s="65">
        <v>2013</v>
      </c>
      <c r="S38" s="44">
        <v>3452</v>
      </c>
      <c r="T38" s="40">
        <v>2627</v>
      </c>
      <c r="U38" s="40">
        <v>2377</v>
      </c>
      <c r="V38" s="41">
        <v>152</v>
      </c>
      <c r="W38" s="41">
        <v>174</v>
      </c>
      <c r="X38" s="45">
        <f t="shared" si="13"/>
        <v>76.100811123986091</v>
      </c>
      <c r="Y38" s="1"/>
      <c r="Z38" s="65">
        <v>2013</v>
      </c>
      <c r="AA38" s="44">
        <v>3621</v>
      </c>
      <c r="AB38" s="40">
        <v>2346</v>
      </c>
      <c r="AC38" s="40">
        <v>2561</v>
      </c>
      <c r="AD38" s="41">
        <v>189</v>
      </c>
      <c r="AE38" s="41">
        <v>881</v>
      </c>
      <c r="AF38" s="45">
        <f t="shared" si="14"/>
        <v>64.788732394366193</v>
      </c>
      <c r="AG38" s="1"/>
      <c r="AH38" s="65">
        <v>2013</v>
      </c>
      <c r="AI38" s="44">
        <v>1714</v>
      </c>
      <c r="AJ38" s="40">
        <v>1242</v>
      </c>
      <c r="AK38" s="40">
        <v>1032</v>
      </c>
      <c r="AL38" s="41">
        <v>196</v>
      </c>
      <c r="AM38" s="41">
        <v>21</v>
      </c>
      <c r="AN38" s="45">
        <f t="shared" si="0"/>
        <v>72.462077012835465</v>
      </c>
      <c r="AO38" s="1"/>
      <c r="AP38" s="65">
        <v>2013</v>
      </c>
      <c r="AQ38" s="44">
        <v>1409</v>
      </c>
      <c r="AR38" s="40">
        <v>1163</v>
      </c>
      <c r="AS38" s="40">
        <v>937</v>
      </c>
      <c r="AT38" s="41">
        <v>7</v>
      </c>
      <c r="AU38" s="41">
        <v>124</v>
      </c>
      <c r="AV38" s="45">
        <f t="shared" si="15"/>
        <v>82.540809084457067</v>
      </c>
      <c r="AW38" s="1"/>
      <c r="AX38" s="65">
        <v>2013</v>
      </c>
      <c r="AY38" s="44">
        <v>1086</v>
      </c>
      <c r="AZ38" s="40">
        <v>779</v>
      </c>
      <c r="BA38" s="40">
        <v>549</v>
      </c>
      <c r="BB38" s="41">
        <v>138</v>
      </c>
      <c r="BC38" s="41">
        <v>63</v>
      </c>
      <c r="BD38" s="45">
        <f t="shared" si="16"/>
        <v>71.731123388581949</v>
      </c>
      <c r="BE38" s="1"/>
      <c r="BF38" s="65">
        <v>2013</v>
      </c>
      <c r="BG38" s="44">
        <v>19722</v>
      </c>
      <c r="BH38" s="40">
        <v>7572</v>
      </c>
      <c r="BI38" s="40">
        <v>5157</v>
      </c>
      <c r="BJ38" s="41">
        <v>376</v>
      </c>
      <c r="BK38" s="41">
        <v>2010</v>
      </c>
      <c r="BL38" s="45">
        <f t="shared" si="17"/>
        <v>38.393672041375112</v>
      </c>
      <c r="BM38" s="1"/>
      <c r="BN38" s="65">
        <v>2013</v>
      </c>
      <c r="BO38" s="44">
        <v>2045</v>
      </c>
      <c r="BP38" s="40">
        <v>1887</v>
      </c>
      <c r="BQ38" s="40">
        <v>1745</v>
      </c>
      <c r="BR38" s="41">
        <v>225</v>
      </c>
      <c r="BS38" s="41">
        <v>882</v>
      </c>
      <c r="BT38" s="45">
        <f t="shared" si="18"/>
        <v>92.27383863080685</v>
      </c>
      <c r="BU38" s="1"/>
      <c r="BV38" s="65">
        <v>2013</v>
      </c>
      <c r="BW38" s="40">
        <v>1089</v>
      </c>
      <c r="BX38" s="40">
        <v>1010</v>
      </c>
      <c r="BY38" s="40">
        <v>896</v>
      </c>
      <c r="BZ38" s="41">
        <v>89</v>
      </c>
      <c r="CA38" s="41">
        <v>67</v>
      </c>
      <c r="CB38" s="42">
        <f t="shared" si="19"/>
        <v>92.745638200183649</v>
      </c>
      <c r="CC38" s="1"/>
      <c r="CD38" s="65">
        <v>2013</v>
      </c>
      <c r="CE38" s="44">
        <v>752</v>
      </c>
      <c r="CF38" s="40">
        <v>186</v>
      </c>
      <c r="CG38" s="40">
        <v>51</v>
      </c>
      <c r="CH38" s="41">
        <v>13</v>
      </c>
      <c r="CI38" s="41">
        <v>6</v>
      </c>
      <c r="CJ38" s="45">
        <f t="shared" si="20"/>
        <v>24.73404255319149</v>
      </c>
      <c r="CK38" s="1"/>
      <c r="CL38" s="65">
        <v>2013</v>
      </c>
      <c r="CM38" s="44">
        <v>123</v>
      </c>
      <c r="CN38" s="40">
        <v>125</v>
      </c>
      <c r="CO38" s="40">
        <v>725</v>
      </c>
      <c r="CP38" s="41">
        <v>78</v>
      </c>
      <c r="CQ38" s="41">
        <v>8</v>
      </c>
      <c r="CR38" s="45">
        <f t="shared" si="21"/>
        <v>101.6260162601626</v>
      </c>
      <c r="CS38" s="1"/>
    </row>
    <row r="39" spans="2:97" ht="13.75" customHeight="1">
      <c r="H39" s="9"/>
      <c r="N39" s="2"/>
      <c r="O39" s="2"/>
      <c r="P39" s="9"/>
      <c r="V39" s="2"/>
      <c r="W39" s="2"/>
      <c r="X39" s="9"/>
      <c r="AD39" s="2"/>
      <c r="AE39" s="2"/>
      <c r="AF39" s="9"/>
      <c r="AL39" s="2"/>
      <c r="AM39" s="2"/>
      <c r="AN39" s="9"/>
      <c r="AP39" s="46"/>
      <c r="AQ39" s="22"/>
      <c r="AR39" s="22"/>
      <c r="AS39" s="22"/>
      <c r="AT39" s="27"/>
      <c r="AU39" s="27"/>
      <c r="AV39" s="39"/>
      <c r="AW39" s="8"/>
      <c r="AX39" s="46"/>
      <c r="AY39" s="22"/>
      <c r="AZ39" s="22"/>
      <c r="BA39" s="22"/>
      <c r="BB39" s="27"/>
      <c r="BC39" s="27"/>
      <c r="BD39" s="39"/>
      <c r="BE39" s="8"/>
      <c r="BF39" s="46"/>
      <c r="BG39" s="22"/>
      <c r="BH39" s="22"/>
      <c r="BI39" s="22"/>
      <c r="BJ39" s="27"/>
      <c r="BK39" s="27"/>
      <c r="BL39" s="39"/>
      <c r="BM39" s="8"/>
      <c r="BR39" s="27"/>
      <c r="BS39" s="2"/>
      <c r="BT39" s="9"/>
      <c r="BV39" s="46"/>
      <c r="BW39" s="22"/>
      <c r="BX39" s="22"/>
      <c r="BY39" s="22"/>
      <c r="BZ39" s="29"/>
      <c r="CA39" s="27"/>
      <c r="CB39" s="39"/>
      <c r="CD39" s="46"/>
      <c r="CE39" s="22"/>
      <c r="CF39" s="22"/>
      <c r="CG39" s="22"/>
      <c r="CH39" s="29"/>
      <c r="CI39" s="27"/>
      <c r="CJ39" s="39"/>
      <c r="CK39" s="8"/>
      <c r="CL39" s="46"/>
      <c r="CM39" s="29"/>
      <c r="CN39" s="29"/>
      <c r="CO39" s="29"/>
      <c r="CP39" s="29"/>
      <c r="CQ39" s="29"/>
      <c r="CR39" s="39"/>
    </row>
    <row r="40" spans="2:97" ht="13.75" customHeight="1" thickBot="1">
      <c r="B40" s="10" t="s">
        <v>8</v>
      </c>
      <c r="E40" s="8"/>
      <c r="H40" s="9"/>
      <c r="J40" s="10" t="s">
        <v>10</v>
      </c>
      <c r="M40" s="8"/>
      <c r="N40" s="2"/>
      <c r="O40" s="2"/>
      <c r="P40" s="9"/>
      <c r="R40" s="10" t="s">
        <v>12</v>
      </c>
      <c r="V40" s="2"/>
      <c r="W40" s="2"/>
      <c r="X40" s="9"/>
      <c r="AH40" s="10" t="s">
        <v>16</v>
      </c>
      <c r="AI40" s="7"/>
      <c r="AL40" s="2"/>
      <c r="AM40" s="2"/>
      <c r="AN40" s="9"/>
      <c r="AP40" s="10" t="s">
        <v>18</v>
      </c>
      <c r="AQ40" s="7"/>
      <c r="AS40" s="8"/>
      <c r="AT40" s="2"/>
      <c r="AU40" s="2"/>
      <c r="AV40" s="9"/>
      <c r="AX40" s="6" t="s">
        <v>20</v>
      </c>
      <c r="BB40" s="2"/>
      <c r="BC40" s="2"/>
      <c r="BF40" s="10" t="s">
        <v>22</v>
      </c>
      <c r="BG40" s="7"/>
      <c r="BJ40" s="2"/>
      <c r="BK40" s="2"/>
      <c r="BL40" s="9"/>
      <c r="BN40" s="10" t="s">
        <v>23</v>
      </c>
      <c r="BO40" s="7"/>
      <c r="BR40" s="2"/>
      <c r="BS40" s="2"/>
      <c r="BT40" s="9"/>
      <c r="BV40" s="11" t="s">
        <v>24</v>
      </c>
      <c r="BW40" s="7"/>
      <c r="BY40" s="8"/>
      <c r="BZ40" s="2"/>
      <c r="CA40" s="2"/>
      <c r="CB40" s="9"/>
      <c r="CD40" s="10" t="s">
        <v>40</v>
      </c>
      <c r="CE40" s="7"/>
      <c r="CF40" s="7"/>
      <c r="CH40" s="2"/>
      <c r="CI40" s="2"/>
      <c r="CJ40" s="9"/>
      <c r="CK40" s="43"/>
      <c r="CL40" s="69" t="s">
        <v>26</v>
      </c>
      <c r="CM40" s="48" t="s">
        <v>31</v>
      </c>
      <c r="CN40" s="51"/>
      <c r="CO40" s="51"/>
      <c r="CP40" s="66"/>
      <c r="CQ40" s="67"/>
      <c r="CR40" s="68"/>
    </row>
    <row r="41" spans="2:97" ht="27.85" thickTop="1">
      <c r="B41" s="12" t="s">
        <v>1</v>
      </c>
      <c r="C41" s="61" t="s">
        <v>2</v>
      </c>
      <c r="D41" s="61" t="s">
        <v>3</v>
      </c>
      <c r="E41" s="62" t="s">
        <v>34</v>
      </c>
      <c r="F41" s="63" t="s">
        <v>4</v>
      </c>
      <c r="G41" s="63" t="s">
        <v>5</v>
      </c>
      <c r="H41" s="62" t="s">
        <v>6</v>
      </c>
      <c r="J41" s="12" t="s">
        <v>1</v>
      </c>
      <c r="K41" s="61" t="s">
        <v>2</v>
      </c>
      <c r="L41" s="61" t="s">
        <v>3</v>
      </c>
      <c r="M41" s="62" t="s">
        <v>34</v>
      </c>
      <c r="N41" s="63" t="s">
        <v>4</v>
      </c>
      <c r="O41" s="63" t="s">
        <v>5</v>
      </c>
      <c r="P41" s="62" t="s">
        <v>6</v>
      </c>
      <c r="R41" s="12" t="s">
        <v>1</v>
      </c>
      <c r="S41" s="61" t="s">
        <v>2</v>
      </c>
      <c r="T41" s="61" t="s">
        <v>3</v>
      </c>
      <c r="U41" s="62" t="s">
        <v>34</v>
      </c>
      <c r="V41" s="63" t="s">
        <v>4</v>
      </c>
      <c r="W41" s="63" t="s">
        <v>5</v>
      </c>
      <c r="X41" s="62" t="s">
        <v>6</v>
      </c>
      <c r="AH41" s="12" t="s">
        <v>1</v>
      </c>
      <c r="AI41" s="61" t="s">
        <v>2</v>
      </c>
      <c r="AJ41" s="61" t="s">
        <v>3</v>
      </c>
      <c r="AK41" s="62" t="s">
        <v>34</v>
      </c>
      <c r="AL41" s="63" t="s">
        <v>4</v>
      </c>
      <c r="AM41" s="63" t="s">
        <v>5</v>
      </c>
      <c r="AN41" s="62" t="s">
        <v>6</v>
      </c>
      <c r="AP41" s="12" t="s">
        <v>1</v>
      </c>
      <c r="AQ41" s="61" t="s">
        <v>2</v>
      </c>
      <c r="AR41" s="61" t="s">
        <v>3</v>
      </c>
      <c r="AS41" s="62" t="s">
        <v>34</v>
      </c>
      <c r="AT41" s="63" t="s">
        <v>4</v>
      </c>
      <c r="AU41" s="63" t="s">
        <v>5</v>
      </c>
      <c r="AV41" s="62" t="s">
        <v>6</v>
      </c>
      <c r="AX41" s="12" t="s">
        <v>1</v>
      </c>
      <c r="AY41" s="61" t="s">
        <v>2</v>
      </c>
      <c r="AZ41" s="61" t="s">
        <v>3</v>
      </c>
      <c r="BA41" s="62" t="s">
        <v>34</v>
      </c>
      <c r="BB41" s="63" t="s">
        <v>4</v>
      </c>
      <c r="BC41" s="63" t="s">
        <v>5</v>
      </c>
      <c r="BD41" s="62" t="s">
        <v>6</v>
      </c>
      <c r="BF41" s="12" t="s">
        <v>1</v>
      </c>
      <c r="BG41" s="61" t="s">
        <v>2</v>
      </c>
      <c r="BH41" s="61" t="s">
        <v>3</v>
      </c>
      <c r="BI41" s="62" t="s">
        <v>34</v>
      </c>
      <c r="BJ41" s="63" t="s">
        <v>4</v>
      </c>
      <c r="BK41" s="63" t="s">
        <v>5</v>
      </c>
      <c r="BL41" s="62" t="s">
        <v>6</v>
      </c>
      <c r="BN41" s="12" t="s">
        <v>1</v>
      </c>
      <c r="BO41" s="61" t="s">
        <v>2</v>
      </c>
      <c r="BP41" s="61" t="s">
        <v>3</v>
      </c>
      <c r="BQ41" s="62" t="s">
        <v>34</v>
      </c>
      <c r="BR41" s="63" t="s">
        <v>4</v>
      </c>
      <c r="BS41" s="63" t="s">
        <v>5</v>
      </c>
      <c r="BT41" s="62" t="s">
        <v>6</v>
      </c>
      <c r="BV41" s="12" t="s">
        <v>1</v>
      </c>
      <c r="BW41" s="61" t="s">
        <v>2</v>
      </c>
      <c r="BX41" s="61" t="s">
        <v>3</v>
      </c>
      <c r="BY41" s="62" t="s">
        <v>34</v>
      </c>
      <c r="BZ41" s="63" t="s">
        <v>4</v>
      </c>
      <c r="CA41" s="63" t="s">
        <v>5</v>
      </c>
      <c r="CB41" s="62" t="s">
        <v>6</v>
      </c>
      <c r="CD41" s="12" t="s">
        <v>1</v>
      </c>
      <c r="CE41" s="61" t="s">
        <v>2</v>
      </c>
      <c r="CF41" s="61" t="s">
        <v>3</v>
      </c>
      <c r="CG41" s="62" t="s">
        <v>34</v>
      </c>
      <c r="CH41" s="63" t="s">
        <v>4</v>
      </c>
      <c r="CI41" s="63" t="s">
        <v>5</v>
      </c>
      <c r="CJ41" s="62" t="s">
        <v>6</v>
      </c>
      <c r="CL41" s="70" t="s">
        <v>27</v>
      </c>
      <c r="CM41" s="47" t="s">
        <v>32</v>
      </c>
      <c r="CN41" s="51"/>
      <c r="CO41" s="51"/>
      <c r="CP41" s="67"/>
      <c r="CQ41" s="67"/>
      <c r="CR41" s="68"/>
    </row>
    <row r="42" spans="2:97" ht="13.75" customHeight="1">
      <c r="B42" s="64">
        <v>1982</v>
      </c>
      <c r="C42" s="38">
        <v>2251</v>
      </c>
      <c r="D42" s="38">
        <v>1684</v>
      </c>
      <c r="E42" s="26">
        <v>2072</v>
      </c>
      <c r="F42" s="15">
        <v>84</v>
      </c>
      <c r="G42" s="15">
        <v>733</v>
      </c>
      <c r="H42" s="16">
        <f>D42/C42%</f>
        <v>74.811195024433573</v>
      </c>
      <c r="J42" s="64">
        <v>1982</v>
      </c>
      <c r="K42" s="17">
        <v>14836</v>
      </c>
      <c r="L42" s="17">
        <v>13792</v>
      </c>
      <c r="M42" s="19">
        <v>19964</v>
      </c>
      <c r="N42" s="15">
        <v>1031</v>
      </c>
      <c r="O42" s="15">
        <v>7502</v>
      </c>
      <c r="P42" s="16">
        <f>L42/K42%</f>
        <v>92.963062820167153</v>
      </c>
      <c r="R42" s="64">
        <v>1982</v>
      </c>
      <c r="S42" s="49">
        <v>66472</v>
      </c>
      <c r="T42" s="49">
        <v>63625</v>
      </c>
      <c r="U42" s="49">
        <v>15107</v>
      </c>
      <c r="V42" s="15">
        <v>1499</v>
      </c>
      <c r="W42" s="15">
        <v>501</v>
      </c>
      <c r="X42" s="16">
        <f>T42/S42%</f>
        <v>95.716993621374414</v>
      </c>
      <c r="AH42" s="64">
        <v>1982</v>
      </c>
      <c r="AI42" s="18">
        <v>25819</v>
      </c>
      <c r="AJ42" s="18">
        <v>25757</v>
      </c>
      <c r="AK42" s="18">
        <v>26789</v>
      </c>
      <c r="AL42" s="15">
        <v>1988</v>
      </c>
      <c r="AM42" s="15">
        <v>13752</v>
      </c>
      <c r="AN42" s="16">
        <f t="shared" ref="AN42:AN73" si="23">AJ42/AI42%</f>
        <v>99.759866764785627</v>
      </c>
      <c r="AP42" s="64">
        <v>1982</v>
      </c>
      <c r="AQ42" s="18">
        <v>2645</v>
      </c>
      <c r="AR42" s="18">
        <v>2057</v>
      </c>
      <c r="AS42" s="19">
        <v>1328</v>
      </c>
      <c r="AT42" s="15">
        <v>20</v>
      </c>
      <c r="AU42" s="15">
        <v>490</v>
      </c>
      <c r="AV42" s="16">
        <f>AR42/AQ42%</f>
        <v>77.769376181474485</v>
      </c>
      <c r="AX42" s="64">
        <v>1982</v>
      </c>
      <c r="AY42" s="13">
        <v>1775</v>
      </c>
      <c r="AZ42" s="13">
        <v>1769</v>
      </c>
      <c r="BA42" s="14">
        <v>1676</v>
      </c>
      <c r="BB42" s="15">
        <v>22</v>
      </c>
      <c r="BC42" s="15">
        <v>339</v>
      </c>
      <c r="BD42" s="16">
        <f>AZ42/AY42%</f>
        <v>99.661971830985919</v>
      </c>
      <c r="BF42" s="64">
        <v>1982</v>
      </c>
      <c r="BG42" s="18">
        <v>11931</v>
      </c>
      <c r="BH42" s="18">
        <v>3639</v>
      </c>
      <c r="BI42" s="17">
        <v>3266</v>
      </c>
      <c r="BJ42" s="15">
        <v>108</v>
      </c>
      <c r="BK42" s="15">
        <v>1008</v>
      </c>
      <c r="BL42" s="16">
        <f>BH42/BG42%</f>
        <v>30.500377168720139</v>
      </c>
      <c r="BN42" s="64">
        <v>1982</v>
      </c>
      <c r="BO42" s="18">
        <v>1092</v>
      </c>
      <c r="BP42" s="18">
        <v>1074</v>
      </c>
      <c r="BQ42" s="22">
        <v>1316</v>
      </c>
      <c r="BR42" s="15">
        <v>247</v>
      </c>
      <c r="BS42" s="15">
        <v>100</v>
      </c>
      <c r="BT42" s="16">
        <f>BP42/BO42%</f>
        <v>98.35164835164835</v>
      </c>
      <c r="BV42" s="64">
        <v>1982</v>
      </c>
      <c r="BW42" s="18">
        <v>113</v>
      </c>
      <c r="BX42" s="18">
        <v>109</v>
      </c>
      <c r="BY42" s="19">
        <v>68</v>
      </c>
      <c r="BZ42" s="15">
        <v>4</v>
      </c>
      <c r="CA42" s="15">
        <v>10</v>
      </c>
      <c r="CB42" s="16">
        <v>96.460176991150448</v>
      </c>
      <c r="CD42" s="64">
        <v>1982</v>
      </c>
      <c r="CE42" s="18">
        <v>12187</v>
      </c>
      <c r="CF42" s="18">
        <v>12132</v>
      </c>
      <c r="CG42" s="17">
        <v>2317</v>
      </c>
      <c r="CH42" s="15">
        <v>303</v>
      </c>
      <c r="CI42" s="15">
        <v>289</v>
      </c>
      <c r="CJ42" s="16">
        <f>CF42/CE42%</f>
        <v>99.548699433822918</v>
      </c>
      <c r="CL42" s="70" t="s">
        <v>28</v>
      </c>
      <c r="CM42" s="47" t="s">
        <v>41</v>
      </c>
      <c r="CN42" s="51"/>
      <c r="CO42" s="51"/>
      <c r="CP42" s="67"/>
      <c r="CQ42" s="67"/>
      <c r="CR42" s="68"/>
    </row>
    <row r="43" spans="2:97" ht="13.75" customHeight="1">
      <c r="B43" s="64">
        <v>1983</v>
      </c>
      <c r="C43" s="38">
        <v>2317</v>
      </c>
      <c r="D43" s="38">
        <v>1799</v>
      </c>
      <c r="E43" s="26">
        <v>2069</v>
      </c>
      <c r="F43" s="15">
        <v>105</v>
      </c>
      <c r="G43" s="15">
        <v>720</v>
      </c>
      <c r="H43" s="16">
        <f t="shared" ref="H43:H73" si="24">D43/C43%</f>
        <v>77.643504531722044</v>
      </c>
      <c r="J43" s="64">
        <v>1983</v>
      </c>
      <c r="K43" s="17">
        <v>13975</v>
      </c>
      <c r="L43" s="17">
        <v>13063</v>
      </c>
      <c r="M43" s="19">
        <v>18555</v>
      </c>
      <c r="N43" s="15">
        <v>1099</v>
      </c>
      <c r="O43" s="15">
        <v>6735</v>
      </c>
      <c r="P43" s="16">
        <f t="shared" ref="P43:P65" si="25">L43/K43%</f>
        <v>93.474060822898039</v>
      </c>
      <c r="R43" s="64">
        <v>1983</v>
      </c>
      <c r="S43" s="49">
        <v>59463</v>
      </c>
      <c r="T43" s="49">
        <v>56763</v>
      </c>
      <c r="U43" s="49">
        <v>13589</v>
      </c>
      <c r="V43" s="15">
        <v>1306</v>
      </c>
      <c r="W43" s="15">
        <v>561</v>
      </c>
      <c r="X43" s="16">
        <f t="shared" ref="X43:X65" si="26">T43/S43%</f>
        <v>95.459361283487212</v>
      </c>
      <c r="AH43" s="64">
        <v>1983</v>
      </c>
      <c r="AI43" s="18">
        <v>28023</v>
      </c>
      <c r="AJ43" s="18">
        <v>27987</v>
      </c>
      <c r="AK43" s="18">
        <v>29668</v>
      </c>
      <c r="AL43" s="15">
        <v>2460</v>
      </c>
      <c r="AM43" s="15">
        <v>15723</v>
      </c>
      <c r="AN43" s="16">
        <f t="shared" si="23"/>
        <v>99.871534096991752</v>
      </c>
      <c r="AP43" s="64">
        <v>1983</v>
      </c>
      <c r="AQ43" s="18">
        <v>2464</v>
      </c>
      <c r="AR43" s="18">
        <v>1897</v>
      </c>
      <c r="AS43" s="19">
        <v>1243</v>
      </c>
      <c r="AT43" s="15">
        <v>16</v>
      </c>
      <c r="AU43" s="15">
        <v>448</v>
      </c>
      <c r="AV43" s="16">
        <f t="shared" ref="AV43:AV65" si="27">AR43/AQ43%</f>
        <v>76.98863636363636</v>
      </c>
      <c r="AX43" s="64">
        <v>1983</v>
      </c>
      <c r="AY43" s="13">
        <v>1566</v>
      </c>
      <c r="AZ43" s="13">
        <v>1560</v>
      </c>
      <c r="BA43" s="14">
        <v>1398</v>
      </c>
      <c r="BB43" s="15">
        <v>14</v>
      </c>
      <c r="BC43" s="15">
        <v>312</v>
      </c>
      <c r="BD43" s="16">
        <f t="shared" ref="BD43:BD66" si="28">AZ43/AY43%</f>
        <v>99.616858237547888</v>
      </c>
      <c r="BF43" s="64">
        <v>1983</v>
      </c>
      <c r="BG43" s="18">
        <v>11866</v>
      </c>
      <c r="BH43" s="18">
        <v>3688</v>
      </c>
      <c r="BI43" s="17">
        <v>3101</v>
      </c>
      <c r="BJ43" s="15">
        <v>98</v>
      </c>
      <c r="BK43" s="15">
        <v>937</v>
      </c>
      <c r="BL43" s="16">
        <f t="shared" ref="BL43:BL65" si="29">BH43/BG43%</f>
        <v>31.080397775155909</v>
      </c>
      <c r="BN43" s="64">
        <v>1983</v>
      </c>
      <c r="BO43" s="18">
        <v>971</v>
      </c>
      <c r="BP43" s="18">
        <v>962</v>
      </c>
      <c r="BQ43" s="22">
        <v>1300</v>
      </c>
      <c r="BR43" s="15">
        <v>259</v>
      </c>
      <c r="BS43" s="15">
        <v>90</v>
      </c>
      <c r="BT43" s="16">
        <f t="shared" ref="BT43:BT65" si="30">BP43/BO43%</f>
        <v>99.073120494335726</v>
      </c>
      <c r="BV43" s="64">
        <v>1983</v>
      </c>
      <c r="BW43" s="18">
        <v>76</v>
      </c>
      <c r="BX43" s="18">
        <v>75</v>
      </c>
      <c r="BY43" s="19">
        <v>65</v>
      </c>
      <c r="BZ43" s="15">
        <v>2</v>
      </c>
      <c r="CA43" s="15">
        <v>4</v>
      </c>
      <c r="CB43" s="16">
        <v>98.684210526315795</v>
      </c>
      <c r="CD43" s="64">
        <v>1983</v>
      </c>
      <c r="CE43" s="18">
        <v>14070</v>
      </c>
      <c r="CF43" s="18">
        <v>14011</v>
      </c>
      <c r="CG43" s="17">
        <v>1674</v>
      </c>
      <c r="CH43" s="15">
        <v>226</v>
      </c>
      <c r="CI43" s="15">
        <v>279</v>
      </c>
      <c r="CJ43" s="16">
        <f t="shared" ref="CJ43:CJ65" si="31">CF43/CE43%</f>
        <v>99.580668088130778</v>
      </c>
      <c r="CL43" s="70" t="s">
        <v>29</v>
      </c>
      <c r="CM43" s="47" t="s">
        <v>43</v>
      </c>
      <c r="CN43" s="51"/>
      <c r="CO43" s="51"/>
      <c r="CP43" s="67"/>
      <c r="CQ43" s="67"/>
      <c r="CR43" s="68"/>
    </row>
    <row r="44" spans="2:97" ht="13.75" customHeight="1">
      <c r="B44" s="64">
        <v>1984</v>
      </c>
      <c r="C44" s="38">
        <v>2188</v>
      </c>
      <c r="D44" s="38">
        <v>1725</v>
      </c>
      <c r="E44" s="26">
        <v>2031</v>
      </c>
      <c r="F44" s="15">
        <v>116</v>
      </c>
      <c r="G44" s="15">
        <v>669</v>
      </c>
      <c r="H44" s="16">
        <f t="shared" si="24"/>
        <v>78.839122486288858</v>
      </c>
      <c r="J44" s="64">
        <v>1984</v>
      </c>
      <c r="K44" s="17">
        <v>13615</v>
      </c>
      <c r="L44" s="17">
        <v>12959</v>
      </c>
      <c r="M44" s="19">
        <v>17670</v>
      </c>
      <c r="N44" s="15">
        <v>992</v>
      </c>
      <c r="O44" s="15">
        <v>5671</v>
      </c>
      <c r="P44" s="16">
        <f t="shared" si="25"/>
        <v>95.181784796180679</v>
      </c>
      <c r="R44" s="64">
        <v>1984</v>
      </c>
      <c r="S44" s="49">
        <v>72455</v>
      </c>
      <c r="T44" s="49">
        <v>70103</v>
      </c>
      <c r="U44" s="49">
        <v>14994</v>
      </c>
      <c r="V44" s="15">
        <v>1544</v>
      </c>
      <c r="W44" s="15">
        <v>644</v>
      </c>
      <c r="X44" s="16">
        <f t="shared" si="26"/>
        <v>96.753847215513076</v>
      </c>
      <c r="AH44" s="64">
        <v>1984</v>
      </c>
      <c r="AI44" s="18">
        <v>33192</v>
      </c>
      <c r="AJ44" s="18">
        <v>33164</v>
      </c>
      <c r="AK44" s="18">
        <v>34728</v>
      </c>
      <c r="AL44" s="15">
        <v>3353</v>
      </c>
      <c r="AM44" s="15">
        <v>17009</v>
      </c>
      <c r="AN44" s="16">
        <f t="shared" si="23"/>
        <v>99.915642323451436</v>
      </c>
      <c r="AP44" s="64">
        <v>1984</v>
      </c>
      <c r="AQ44" s="18">
        <v>2369</v>
      </c>
      <c r="AR44" s="18">
        <v>1877</v>
      </c>
      <c r="AS44" s="19">
        <v>1176</v>
      </c>
      <c r="AT44" s="15">
        <v>23</v>
      </c>
      <c r="AU44" s="15">
        <v>422</v>
      </c>
      <c r="AV44" s="16">
        <f t="shared" si="27"/>
        <v>79.231743351625155</v>
      </c>
      <c r="AX44" s="64">
        <v>1984</v>
      </c>
      <c r="AY44" s="13">
        <v>1672</v>
      </c>
      <c r="AZ44" s="13">
        <v>1665</v>
      </c>
      <c r="BA44" s="14">
        <v>1652</v>
      </c>
      <c r="BB44" s="15">
        <v>54</v>
      </c>
      <c r="BC44" s="15">
        <v>335</v>
      </c>
      <c r="BD44" s="16">
        <f t="shared" si="28"/>
        <v>99.581339712918663</v>
      </c>
      <c r="BF44" s="64">
        <v>1984</v>
      </c>
      <c r="BG44" s="18">
        <v>10443</v>
      </c>
      <c r="BH44" s="18">
        <v>3847</v>
      </c>
      <c r="BI44" s="17">
        <v>2967</v>
      </c>
      <c r="BJ44" s="15">
        <v>86</v>
      </c>
      <c r="BK44" s="15">
        <v>646</v>
      </c>
      <c r="BL44" s="16">
        <f t="shared" si="29"/>
        <v>36.838073350569758</v>
      </c>
      <c r="BN44" s="64">
        <v>1984</v>
      </c>
      <c r="BO44" s="18">
        <v>1133</v>
      </c>
      <c r="BP44" s="18">
        <v>1117</v>
      </c>
      <c r="BQ44" s="22">
        <v>1241</v>
      </c>
      <c r="BR44" s="15">
        <v>195</v>
      </c>
      <c r="BS44" s="15">
        <v>87</v>
      </c>
      <c r="BT44" s="16">
        <f t="shared" si="30"/>
        <v>98.587819947043243</v>
      </c>
      <c r="BV44" s="64">
        <v>1984</v>
      </c>
      <c r="BW44" s="18">
        <v>82</v>
      </c>
      <c r="BX44" s="18">
        <v>79</v>
      </c>
      <c r="BY44" s="19">
        <v>68</v>
      </c>
      <c r="BZ44" s="15">
        <v>10</v>
      </c>
      <c r="CA44" s="15">
        <v>12</v>
      </c>
      <c r="CB44" s="16">
        <v>96.341463414634148</v>
      </c>
      <c r="CD44" s="64">
        <v>1984</v>
      </c>
      <c r="CE44" s="18">
        <v>15154</v>
      </c>
      <c r="CF44" s="18">
        <v>15113</v>
      </c>
      <c r="CG44" s="17">
        <v>1758</v>
      </c>
      <c r="CH44" s="15">
        <v>217</v>
      </c>
      <c r="CI44" s="15">
        <v>299</v>
      </c>
      <c r="CJ44" s="16">
        <f t="shared" si="31"/>
        <v>99.729444371123137</v>
      </c>
      <c r="CL44" s="70"/>
      <c r="CM44" s="47" t="s">
        <v>42</v>
      </c>
      <c r="CN44" s="51"/>
      <c r="CO44" s="51"/>
      <c r="CP44" s="67"/>
      <c r="CQ44" s="67"/>
      <c r="CR44" s="68"/>
    </row>
    <row r="45" spans="2:97" ht="13.75" customHeight="1">
      <c r="B45" s="64">
        <v>1985</v>
      </c>
      <c r="C45" s="38">
        <v>1815</v>
      </c>
      <c r="D45" s="38">
        <v>1497</v>
      </c>
      <c r="E45" s="26">
        <v>1777</v>
      </c>
      <c r="F45" s="15">
        <v>73</v>
      </c>
      <c r="G45" s="15">
        <v>533</v>
      </c>
      <c r="H45" s="16">
        <f t="shared" si="24"/>
        <v>82.47933884297521</v>
      </c>
      <c r="J45" s="64">
        <v>1985</v>
      </c>
      <c r="K45" s="17">
        <v>12171</v>
      </c>
      <c r="L45" s="17">
        <v>11557</v>
      </c>
      <c r="M45" s="19">
        <v>15739</v>
      </c>
      <c r="N45" s="15">
        <v>927</v>
      </c>
      <c r="O45" s="15">
        <v>5408</v>
      </c>
      <c r="P45" s="16">
        <f t="shared" si="25"/>
        <v>94.955221427984554</v>
      </c>
      <c r="R45" s="64">
        <v>1985</v>
      </c>
      <c r="S45" s="49">
        <v>74424</v>
      </c>
      <c r="T45" s="49">
        <v>72238</v>
      </c>
      <c r="U45" s="49">
        <v>15061</v>
      </c>
      <c r="V45" s="15">
        <v>1715</v>
      </c>
      <c r="W45" s="15">
        <v>667</v>
      </c>
      <c r="X45" s="16">
        <f t="shared" si="26"/>
        <v>97.062775448779959</v>
      </c>
      <c r="AH45" s="64">
        <v>1985</v>
      </c>
      <c r="AI45" s="18">
        <v>38676</v>
      </c>
      <c r="AJ45" s="18">
        <v>38630</v>
      </c>
      <c r="AK45" s="18">
        <v>40177</v>
      </c>
      <c r="AL45" s="15">
        <v>4432</v>
      </c>
      <c r="AM45" s="15">
        <v>18636</v>
      </c>
      <c r="AN45" s="16">
        <f t="shared" si="23"/>
        <v>99.881063191643392</v>
      </c>
      <c r="AP45" s="64">
        <v>1985</v>
      </c>
      <c r="AQ45" s="18">
        <v>2645</v>
      </c>
      <c r="AR45" s="18">
        <v>2177</v>
      </c>
      <c r="AS45" s="19">
        <v>1334</v>
      </c>
      <c r="AT45" s="15">
        <v>8</v>
      </c>
      <c r="AU45" s="15">
        <v>497</v>
      </c>
      <c r="AV45" s="16">
        <f t="shared" si="27"/>
        <v>82.306238185255197</v>
      </c>
      <c r="AX45" s="64">
        <v>1985</v>
      </c>
      <c r="AY45" s="13">
        <v>1608</v>
      </c>
      <c r="AZ45" s="13">
        <v>1604</v>
      </c>
      <c r="BA45" s="14">
        <v>1864</v>
      </c>
      <c r="BB45" s="15">
        <v>130</v>
      </c>
      <c r="BC45" s="15">
        <v>350</v>
      </c>
      <c r="BD45" s="16">
        <f t="shared" si="28"/>
        <v>99.751243781094544</v>
      </c>
      <c r="BF45" s="64">
        <v>1985</v>
      </c>
      <c r="BG45" s="18">
        <v>10812</v>
      </c>
      <c r="BH45" s="18">
        <v>4021</v>
      </c>
      <c r="BI45" s="17">
        <v>3027</v>
      </c>
      <c r="BJ45" s="15">
        <v>90</v>
      </c>
      <c r="BK45" s="15">
        <v>672</v>
      </c>
      <c r="BL45" s="16">
        <f t="shared" si="29"/>
        <v>37.190159082500927</v>
      </c>
      <c r="BN45" s="64">
        <v>1985</v>
      </c>
      <c r="BO45" s="18">
        <v>1182</v>
      </c>
      <c r="BP45" s="18">
        <v>1173</v>
      </c>
      <c r="BQ45" s="22">
        <v>1186</v>
      </c>
      <c r="BR45" s="15">
        <v>126</v>
      </c>
      <c r="BS45" s="15">
        <v>86</v>
      </c>
      <c r="BT45" s="16">
        <f t="shared" si="30"/>
        <v>99.238578680203048</v>
      </c>
      <c r="BV45" s="64">
        <v>1985</v>
      </c>
      <c r="BW45" s="18">
        <v>98</v>
      </c>
      <c r="BX45" s="18">
        <v>98</v>
      </c>
      <c r="BY45" s="19">
        <v>93</v>
      </c>
      <c r="BZ45" s="15">
        <v>11</v>
      </c>
      <c r="CA45" s="15">
        <v>8</v>
      </c>
      <c r="CB45" s="16">
        <v>100</v>
      </c>
      <c r="CD45" s="64">
        <v>1985</v>
      </c>
      <c r="CE45" s="18">
        <v>14698</v>
      </c>
      <c r="CF45" s="18">
        <v>14666</v>
      </c>
      <c r="CG45" s="17">
        <v>1654</v>
      </c>
      <c r="CH45" s="15">
        <v>193</v>
      </c>
      <c r="CI45" s="15">
        <v>286</v>
      </c>
      <c r="CJ45" s="16">
        <f t="shared" si="31"/>
        <v>99.782283303850875</v>
      </c>
      <c r="CL45" s="70" t="s">
        <v>30</v>
      </c>
      <c r="CM45" s="47" t="s">
        <v>33</v>
      </c>
      <c r="CN45" s="51"/>
      <c r="CO45" s="51"/>
    </row>
    <row r="46" spans="2:97" ht="13.75" customHeight="1">
      <c r="B46" s="64">
        <v>1986</v>
      </c>
      <c r="C46" s="38">
        <v>1949</v>
      </c>
      <c r="D46" s="38">
        <v>1529</v>
      </c>
      <c r="E46" s="26">
        <v>1842</v>
      </c>
      <c r="F46" s="15">
        <v>101</v>
      </c>
      <c r="G46" s="15">
        <v>657</v>
      </c>
      <c r="H46" s="16">
        <f t="shared" si="24"/>
        <v>78.450487429451002</v>
      </c>
      <c r="J46" s="64">
        <v>1986</v>
      </c>
      <c r="K46" s="17">
        <v>10808</v>
      </c>
      <c r="L46" s="17">
        <v>10174</v>
      </c>
      <c r="M46" s="19">
        <v>13762</v>
      </c>
      <c r="N46" s="15">
        <v>824</v>
      </c>
      <c r="O46" s="15">
        <v>5072</v>
      </c>
      <c r="P46" s="16">
        <f t="shared" si="25"/>
        <v>94.133974833456705</v>
      </c>
      <c r="R46" s="64">
        <v>1986</v>
      </c>
      <c r="S46" s="49">
        <v>64788</v>
      </c>
      <c r="T46" s="49">
        <v>62772</v>
      </c>
      <c r="U46" s="49">
        <v>13379</v>
      </c>
      <c r="V46" s="15">
        <v>1466</v>
      </c>
      <c r="W46" s="15">
        <v>610</v>
      </c>
      <c r="X46" s="16">
        <f t="shared" si="26"/>
        <v>96.888312650490832</v>
      </c>
      <c r="AH46" s="64">
        <v>1986</v>
      </c>
      <c r="AI46" s="18">
        <v>34662</v>
      </c>
      <c r="AJ46" s="18">
        <v>34596</v>
      </c>
      <c r="AK46" s="18">
        <v>36019</v>
      </c>
      <c r="AL46" s="15">
        <v>3936</v>
      </c>
      <c r="AM46" s="15">
        <v>17514</v>
      </c>
      <c r="AN46" s="16">
        <f t="shared" si="23"/>
        <v>99.809589752466678</v>
      </c>
      <c r="AP46" s="64">
        <v>1986</v>
      </c>
      <c r="AQ46" s="18">
        <v>2291</v>
      </c>
      <c r="AR46" s="18">
        <v>1796</v>
      </c>
      <c r="AS46" s="19">
        <v>1105</v>
      </c>
      <c r="AT46" s="15">
        <v>17</v>
      </c>
      <c r="AU46" s="15">
        <v>439</v>
      </c>
      <c r="AV46" s="16">
        <f t="shared" si="27"/>
        <v>78.393714535137491</v>
      </c>
      <c r="AX46" s="64">
        <v>1986</v>
      </c>
      <c r="AY46" s="13">
        <v>1301</v>
      </c>
      <c r="AZ46" s="13">
        <v>1298</v>
      </c>
      <c r="BA46" s="14">
        <v>1120</v>
      </c>
      <c r="BB46" s="15">
        <v>17</v>
      </c>
      <c r="BC46" s="15">
        <v>197</v>
      </c>
      <c r="BD46" s="16">
        <f t="shared" si="28"/>
        <v>99.769408147578787</v>
      </c>
      <c r="BF46" s="64">
        <v>1986</v>
      </c>
      <c r="BG46" s="18">
        <v>11039</v>
      </c>
      <c r="BH46" s="18">
        <v>3913</v>
      </c>
      <c r="BI46" s="17">
        <v>2802</v>
      </c>
      <c r="BJ46" s="15">
        <v>110</v>
      </c>
      <c r="BK46" s="15">
        <v>755</v>
      </c>
      <c r="BL46" s="16">
        <f t="shared" si="29"/>
        <v>35.44705136334813</v>
      </c>
      <c r="BN46" s="64">
        <v>1986</v>
      </c>
      <c r="BO46" s="18">
        <v>1073</v>
      </c>
      <c r="BP46" s="18">
        <v>1058</v>
      </c>
      <c r="BQ46" s="22">
        <v>951</v>
      </c>
      <c r="BR46" s="15">
        <v>105</v>
      </c>
      <c r="BS46" s="15">
        <v>54</v>
      </c>
      <c r="BT46" s="16">
        <f t="shared" si="30"/>
        <v>98.602050326188248</v>
      </c>
      <c r="BV46" s="64">
        <v>1986</v>
      </c>
      <c r="BW46" s="18">
        <v>113</v>
      </c>
      <c r="BX46" s="18">
        <v>112</v>
      </c>
      <c r="BY46" s="19">
        <v>85</v>
      </c>
      <c r="BZ46" s="15">
        <v>10</v>
      </c>
      <c r="CA46" s="15">
        <v>13</v>
      </c>
      <c r="CB46" s="16">
        <v>99.115044247787623</v>
      </c>
      <c r="CD46" s="64">
        <v>1986</v>
      </c>
      <c r="CE46" s="18">
        <v>12868</v>
      </c>
      <c r="CF46" s="18">
        <v>12838</v>
      </c>
      <c r="CG46" s="17">
        <v>1691</v>
      </c>
      <c r="CH46" s="15">
        <v>246</v>
      </c>
      <c r="CI46" s="15">
        <v>271</v>
      </c>
      <c r="CJ46" s="16">
        <f t="shared" si="31"/>
        <v>99.766863537457255</v>
      </c>
      <c r="CL46" s="50"/>
    </row>
    <row r="47" spans="2:97" ht="13.75" customHeight="1">
      <c r="B47" s="64">
        <v>1987</v>
      </c>
      <c r="C47" s="38">
        <v>1874</v>
      </c>
      <c r="D47" s="38">
        <v>1465</v>
      </c>
      <c r="E47" s="26">
        <v>1707</v>
      </c>
      <c r="F47" s="15">
        <v>84</v>
      </c>
      <c r="G47" s="15">
        <v>571</v>
      </c>
      <c r="H47" s="16">
        <f t="shared" si="24"/>
        <v>78.17502668089648</v>
      </c>
      <c r="J47" s="64">
        <v>1987</v>
      </c>
      <c r="K47" s="17">
        <v>9970</v>
      </c>
      <c r="L47" s="17">
        <v>9292</v>
      </c>
      <c r="M47" s="19">
        <v>12146</v>
      </c>
      <c r="N47" s="15">
        <v>541</v>
      </c>
      <c r="O47" s="15">
        <v>3848</v>
      </c>
      <c r="P47" s="16">
        <f t="shared" si="25"/>
        <v>93.199598796389168</v>
      </c>
      <c r="R47" s="64">
        <v>1987</v>
      </c>
      <c r="S47" s="49">
        <v>69844</v>
      </c>
      <c r="T47" s="49">
        <v>67784</v>
      </c>
      <c r="U47" s="49">
        <v>13566</v>
      </c>
      <c r="V47" s="15">
        <v>1637</v>
      </c>
      <c r="W47" s="15">
        <v>764</v>
      </c>
      <c r="X47" s="16">
        <f t="shared" si="26"/>
        <v>97.05056984136074</v>
      </c>
      <c r="AH47" s="64">
        <v>1987</v>
      </c>
      <c r="AI47" s="18">
        <v>40302</v>
      </c>
      <c r="AJ47" s="18">
        <v>40253</v>
      </c>
      <c r="AK47" s="18">
        <v>42284</v>
      </c>
      <c r="AL47" s="15">
        <v>4974</v>
      </c>
      <c r="AM47" s="15">
        <v>19917</v>
      </c>
      <c r="AN47" s="16">
        <f t="shared" si="23"/>
        <v>99.878417944518887</v>
      </c>
      <c r="AP47" s="64">
        <v>1987</v>
      </c>
      <c r="AQ47" s="18">
        <v>2404</v>
      </c>
      <c r="AR47" s="18">
        <v>1824</v>
      </c>
      <c r="AS47" s="19">
        <v>1046</v>
      </c>
      <c r="AT47" s="15">
        <v>8</v>
      </c>
      <c r="AU47" s="15">
        <v>374</v>
      </c>
      <c r="AV47" s="16">
        <f t="shared" si="27"/>
        <v>75.87354409317804</v>
      </c>
      <c r="AX47" s="64">
        <v>1987</v>
      </c>
      <c r="AY47" s="13">
        <v>1209</v>
      </c>
      <c r="AZ47" s="13">
        <v>1209</v>
      </c>
      <c r="BA47" s="14">
        <v>1048</v>
      </c>
      <c r="BB47" s="15">
        <v>12</v>
      </c>
      <c r="BC47" s="15">
        <v>175</v>
      </c>
      <c r="BD47" s="16">
        <f t="shared" si="28"/>
        <v>100</v>
      </c>
      <c r="BF47" s="64">
        <v>1987</v>
      </c>
      <c r="BG47" s="18">
        <v>11976</v>
      </c>
      <c r="BH47" s="18">
        <v>3903</v>
      </c>
      <c r="BI47" s="17">
        <v>2758</v>
      </c>
      <c r="BJ47" s="15">
        <v>69</v>
      </c>
      <c r="BK47" s="15">
        <v>667</v>
      </c>
      <c r="BL47" s="16">
        <f t="shared" si="29"/>
        <v>32.59018036072144</v>
      </c>
      <c r="BN47" s="64">
        <v>1987</v>
      </c>
      <c r="BO47" s="18">
        <v>983</v>
      </c>
      <c r="BP47" s="18">
        <v>957</v>
      </c>
      <c r="BQ47" s="22">
        <v>910</v>
      </c>
      <c r="BR47" s="15">
        <v>98</v>
      </c>
      <c r="BS47" s="15">
        <v>73</v>
      </c>
      <c r="BT47" s="16">
        <f t="shared" si="30"/>
        <v>97.355035605289928</v>
      </c>
      <c r="BV47" s="64">
        <v>1987</v>
      </c>
      <c r="BW47" s="18">
        <v>106</v>
      </c>
      <c r="BX47" s="18">
        <v>103</v>
      </c>
      <c r="BY47" s="19">
        <v>84</v>
      </c>
      <c r="BZ47" s="15">
        <v>4</v>
      </c>
      <c r="CA47" s="15">
        <v>10</v>
      </c>
      <c r="CB47" s="16">
        <v>97.169811320754718</v>
      </c>
      <c r="CD47" s="64">
        <v>1987</v>
      </c>
      <c r="CE47" s="18">
        <v>11801</v>
      </c>
      <c r="CF47" s="18">
        <v>11773</v>
      </c>
      <c r="CG47" s="17">
        <v>1536</v>
      </c>
      <c r="CH47" s="15">
        <v>196</v>
      </c>
      <c r="CI47" s="15">
        <v>216</v>
      </c>
      <c r="CJ47" s="16">
        <f t="shared" si="31"/>
        <v>99.762731971866785</v>
      </c>
      <c r="CL47" s="51"/>
    </row>
    <row r="48" spans="2:97" ht="13.75" customHeight="1">
      <c r="B48" s="64">
        <v>1988</v>
      </c>
      <c r="C48" s="38">
        <v>1771</v>
      </c>
      <c r="D48" s="38">
        <v>1390</v>
      </c>
      <c r="E48" s="26">
        <v>1646</v>
      </c>
      <c r="F48" s="15">
        <v>73</v>
      </c>
      <c r="G48" s="15">
        <v>546</v>
      </c>
      <c r="H48" s="16">
        <f t="shared" si="24"/>
        <v>78.486730660643701</v>
      </c>
      <c r="J48" s="64">
        <v>1988</v>
      </c>
      <c r="K48" s="17">
        <v>10004</v>
      </c>
      <c r="L48" s="17">
        <v>9157</v>
      </c>
      <c r="M48" s="19">
        <v>11736</v>
      </c>
      <c r="N48" s="15">
        <v>522</v>
      </c>
      <c r="O48" s="15">
        <v>3580</v>
      </c>
      <c r="P48" s="16">
        <f t="shared" si="25"/>
        <v>91.533386645341864</v>
      </c>
      <c r="R48" s="64">
        <v>1988</v>
      </c>
      <c r="S48" s="49">
        <v>65125</v>
      </c>
      <c r="T48" s="49">
        <v>63103</v>
      </c>
      <c r="U48" s="49">
        <v>12791</v>
      </c>
      <c r="V48" s="15">
        <v>1519</v>
      </c>
      <c r="W48" s="15">
        <v>970</v>
      </c>
      <c r="X48" s="16">
        <f t="shared" si="26"/>
        <v>96.895201535508633</v>
      </c>
      <c r="AH48" s="64">
        <v>1988</v>
      </c>
      <c r="AI48" s="18">
        <v>43258</v>
      </c>
      <c r="AJ48" s="18">
        <v>43194</v>
      </c>
      <c r="AK48" s="18">
        <v>45221</v>
      </c>
      <c r="AL48" s="15">
        <v>5541</v>
      </c>
      <c r="AM48" s="15">
        <v>21845</v>
      </c>
      <c r="AN48" s="16">
        <f t="shared" si="23"/>
        <v>99.852050487771052</v>
      </c>
      <c r="AP48" s="64">
        <v>1988</v>
      </c>
      <c r="AQ48" s="18">
        <v>2867</v>
      </c>
      <c r="AR48" s="18">
        <v>2135</v>
      </c>
      <c r="AS48" s="19">
        <v>1174</v>
      </c>
      <c r="AT48" s="15">
        <v>9</v>
      </c>
      <c r="AU48" s="15">
        <v>394</v>
      </c>
      <c r="AV48" s="16">
        <f t="shared" si="27"/>
        <v>74.468085106382972</v>
      </c>
      <c r="AX48" s="64">
        <v>1988</v>
      </c>
      <c r="AY48" s="13">
        <v>1135</v>
      </c>
      <c r="AZ48" s="13">
        <v>1128</v>
      </c>
      <c r="BA48" s="14">
        <v>989</v>
      </c>
      <c r="BB48" s="15">
        <v>16</v>
      </c>
      <c r="BC48" s="15">
        <v>196</v>
      </c>
      <c r="BD48" s="16">
        <f t="shared" si="28"/>
        <v>99.383259911894271</v>
      </c>
      <c r="BF48" s="64">
        <v>1988</v>
      </c>
      <c r="BG48" s="18">
        <v>17588</v>
      </c>
      <c r="BH48" s="18">
        <v>4520</v>
      </c>
      <c r="BI48" s="17">
        <v>2885</v>
      </c>
      <c r="BJ48" s="15">
        <v>111</v>
      </c>
      <c r="BK48" s="15">
        <v>672</v>
      </c>
      <c r="BL48" s="16">
        <f t="shared" si="29"/>
        <v>25.699340459404141</v>
      </c>
      <c r="BN48" s="64">
        <v>1988</v>
      </c>
      <c r="BO48" s="18">
        <v>1084</v>
      </c>
      <c r="BP48" s="18">
        <v>1077</v>
      </c>
      <c r="BQ48" s="22">
        <v>997</v>
      </c>
      <c r="BR48" s="15">
        <v>87</v>
      </c>
      <c r="BS48" s="15">
        <v>54</v>
      </c>
      <c r="BT48" s="16">
        <f t="shared" si="30"/>
        <v>99.354243542435427</v>
      </c>
      <c r="BV48" s="64">
        <v>1988</v>
      </c>
      <c r="BW48" s="18">
        <v>112</v>
      </c>
      <c r="BX48" s="18">
        <v>100</v>
      </c>
      <c r="BY48" s="19">
        <v>83</v>
      </c>
      <c r="BZ48" s="15">
        <v>5</v>
      </c>
      <c r="CA48" s="15">
        <v>21</v>
      </c>
      <c r="CB48" s="16">
        <v>89.285714285714278</v>
      </c>
      <c r="CD48" s="64">
        <v>1988</v>
      </c>
      <c r="CE48" s="18">
        <v>12821</v>
      </c>
      <c r="CF48" s="18">
        <v>12761</v>
      </c>
      <c r="CG48" s="17">
        <v>1898</v>
      </c>
      <c r="CH48" s="15">
        <v>293</v>
      </c>
      <c r="CI48" s="15">
        <v>203</v>
      </c>
      <c r="CJ48" s="16">
        <f t="shared" si="31"/>
        <v>99.532017783324221</v>
      </c>
    </row>
    <row r="49" spans="2:88" ht="13.75" customHeight="1">
      <c r="B49" s="64">
        <v>1989</v>
      </c>
      <c r="C49" s="38">
        <v>1586</v>
      </c>
      <c r="D49" s="38">
        <v>1204</v>
      </c>
      <c r="E49" s="26">
        <v>1444</v>
      </c>
      <c r="F49" s="15">
        <v>97</v>
      </c>
      <c r="G49" s="15">
        <v>574</v>
      </c>
      <c r="H49" s="16">
        <f t="shared" si="24"/>
        <v>75.914249684741492</v>
      </c>
      <c r="J49" s="64">
        <v>1989</v>
      </c>
      <c r="K49" s="17">
        <v>8182</v>
      </c>
      <c r="L49" s="17">
        <v>7033</v>
      </c>
      <c r="M49" s="19">
        <v>8993</v>
      </c>
      <c r="N49" s="15">
        <v>436</v>
      </c>
      <c r="O49" s="15">
        <v>3097</v>
      </c>
      <c r="P49" s="16">
        <f t="shared" si="25"/>
        <v>85.956978733805926</v>
      </c>
      <c r="R49" s="64">
        <v>1989</v>
      </c>
      <c r="S49" s="49">
        <v>53605</v>
      </c>
      <c r="T49" s="49">
        <v>51315</v>
      </c>
      <c r="U49" s="49">
        <v>9169</v>
      </c>
      <c r="V49" s="15">
        <v>1235</v>
      </c>
      <c r="W49" s="15">
        <v>626</v>
      </c>
      <c r="X49" s="16">
        <f t="shared" si="26"/>
        <v>95.728010446786683</v>
      </c>
      <c r="AH49" s="64">
        <v>1989</v>
      </c>
      <c r="AI49" s="18">
        <v>32055</v>
      </c>
      <c r="AJ49" s="18">
        <v>31889</v>
      </c>
      <c r="AK49" s="18">
        <v>34539</v>
      </c>
      <c r="AL49" s="15">
        <v>4428</v>
      </c>
      <c r="AM49" s="15">
        <v>19759</v>
      </c>
      <c r="AN49" s="16">
        <f t="shared" si="23"/>
        <v>99.482140071751672</v>
      </c>
      <c r="AP49" s="64">
        <v>1989</v>
      </c>
      <c r="AQ49" s="18">
        <v>2759</v>
      </c>
      <c r="AR49" s="18">
        <v>1939</v>
      </c>
      <c r="AS49" s="19">
        <v>1097</v>
      </c>
      <c r="AT49" s="15">
        <v>2</v>
      </c>
      <c r="AU49" s="15">
        <v>373</v>
      </c>
      <c r="AV49" s="16">
        <f t="shared" si="27"/>
        <v>70.279086625588988</v>
      </c>
      <c r="AX49" s="64">
        <v>1989</v>
      </c>
      <c r="AY49" s="13">
        <v>1074</v>
      </c>
      <c r="AZ49" s="13">
        <v>1060</v>
      </c>
      <c r="BA49" s="14">
        <v>962</v>
      </c>
      <c r="BB49" s="15">
        <v>37</v>
      </c>
      <c r="BC49" s="15">
        <v>216</v>
      </c>
      <c r="BD49" s="16">
        <f t="shared" si="28"/>
        <v>98.696461824953445</v>
      </c>
      <c r="BF49" s="64">
        <v>1989</v>
      </c>
      <c r="BG49" s="18">
        <v>21523</v>
      </c>
      <c r="BH49" s="18">
        <v>3638</v>
      </c>
      <c r="BI49" s="17">
        <v>2400</v>
      </c>
      <c r="BJ49" s="15">
        <v>91</v>
      </c>
      <c r="BK49" s="15">
        <v>529</v>
      </c>
      <c r="BL49" s="16">
        <f t="shared" si="29"/>
        <v>16.902848115968965</v>
      </c>
      <c r="BN49" s="64">
        <v>1989</v>
      </c>
      <c r="BO49" s="18">
        <v>1155</v>
      </c>
      <c r="BP49" s="18">
        <v>1117</v>
      </c>
      <c r="BQ49" s="22">
        <v>983</v>
      </c>
      <c r="BR49" s="15">
        <v>69</v>
      </c>
      <c r="BS49" s="15">
        <v>71</v>
      </c>
      <c r="BT49" s="16">
        <f t="shared" si="30"/>
        <v>96.7099567099567</v>
      </c>
      <c r="BV49" s="64">
        <v>1989</v>
      </c>
      <c r="BW49" s="18">
        <v>137</v>
      </c>
      <c r="BX49" s="18">
        <v>130</v>
      </c>
      <c r="BY49" s="19">
        <v>79</v>
      </c>
      <c r="BZ49" s="15">
        <v>5</v>
      </c>
      <c r="CA49" s="15">
        <v>9</v>
      </c>
      <c r="CB49" s="16">
        <v>94.890510948905103</v>
      </c>
      <c r="CD49" s="64">
        <v>1989</v>
      </c>
      <c r="CE49" s="18">
        <v>10312</v>
      </c>
      <c r="CF49" s="18">
        <v>10250</v>
      </c>
      <c r="CG49" s="17">
        <v>1265</v>
      </c>
      <c r="CH49" s="15">
        <v>194</v>
      </c>
      <c r="CI49" s="15">
        <v>124</v>
      </c>
      <c r="CJ49" s="16">
        <f t="shared" si="31"/>
        <v>99.398758727695878</v>
      </c>
    </row>
    <row r="50" spans="2:88" ht="13.75" customHeight="1">
      <c r="B50" s="64">
        <v>1990</v>
      </c>
      <c r="C50" s="38">
        <v>1653</v>
      </c>
      <c r="D50" s="38">
        <v>1272</v>
      </c>
      <c r="E50" s="26">
        <v>1582</v>
      </c>
      <c r="F50" s="15">
        <v>59</v>
      </c>
      <c r="G50" s="15">
        <v>574</v>
      </c>
      <c r="H50" s="16">
        <f t="shared" si="24"/>
        <v>76.950998185117967</v>
      </c>
      <c r="J50" s="64">
        <v>1990</v>
      </c>
      <c r="K50" s="17">
        <v>7362</v>
      </c>
      <c r="L50" s="17">
        <v>6302</v>
      </c>
      <c r="M50" s="19">
        <v>8058</v>
      </c>
      <c r="N50" s="15">
        <v>410</v>
      </c>
      <c r="O50" s="15">
        <v>2666</v>
      </c>
      <c r="P50" s="16">
        <f t="shared" si="25"/>
        <v>85.601738657973371</v>
      </c>
      <c r="R50" s="64">
        <v>1990</v>
      </c>
      <c r="S50" s="49">
        <v>50919</v>
      </c>
      <c r="T50" s="49">
        <v>48926</v>
      </c>
      <c r="U50" s="49">
        <v>7756</v>
      </c>
      <c r="V50" s="15">
        <v>1101</v>
      </c>
      <c r="W50" s="15">
        <v>589</v>
      </c>
      <c r="X50" s="16">
        <f t="shared" si="26"/>
        <v>96.08594041516919</v>
      </c>
      <c r="AH50" s="64">
        <v>1990</v>
      </c>
      <c r="AI50" s="18">
        <v>38678</v>
      </c>
      <c r="AJ50" s="18">
        <v>38561</v>
      </c>
      <c r="AK50" s="18">
        <v>40926</v>
      </c>
      <c r="AL50" s="15">
        <v>5328</v>
      </c>
      <c r="AM50" s="15">
        <v>23204</v>
      </c>
      <c r="AN50" s="16">
        <f t="shared" si="23"/>
        <v>99.69750245617665</v>
      </c>
      <c r="AP50" s="64">
        <v>1990</v>
      </c>
      <c r="AQ50" s="18">
        <v>2730</v>
      </c>
      <c r="AR50" s="18">
        <v>1929</v>
      </c>
      <c r="AS50" s="19">
        <v>1143</v>
      </c>
      <c r="AT50" s="15">
        <v>9</v>
      </c>
      <c r="AU50" s="15">
        <v>341</v>
      </c>
      <c r="AV50" s="16">
        <f t="shared" si="27"/>
        <v>70.659340659340657</v>
      </c>
      <c r="AX50" s="64">
        <v>1990</v>
      </c>
      <c r="AY50" s="13">
        <v>1084</v>
      </c>
      <c r="AZ50" s="13">
        <v>1079</v>
      </c>
      <c r="BA50" s="14">
        <v>868</v>
      </c>
      <c r="BB50" s="15">
        <v>12</v>
      </c>
      <c r="BC50" s="15">
        <v>180</v>
      </c>
      <c r="BD50" s="16">
        <f t="shared" si="28"/>
        <v>99.538745387453872</v>
      </c>
      <c r="BF50" s="64">
        <v>1990</v>
      </c>
      <c r="BG50" s="18">
        <v>22824</v>
      </c>
      <c r="BH50" s="18">
        <v>3619</v>
      </c>
      <c r="BI50" s="17">
        <v>2349</v>
      </c>
      <c r="BJ50" s="15">
        <v>101</v>
      </c>
      <c r="BK50" s="15">
        <v>532</v>
      </c>
      <c r="BL50" s="16">
        <f t="shared" si="29"/>
        <v>15.856116368734664</v>
      </c>
      <c r="BN50" s="64">
        <v>1990</v>
      </c>
      <c r="BO50" s="18">
        <v>947</v>
      </c>
      <c r="BP50" s="18">
        <v>923</v>
      </c>
      <c r="BQ50" s="22">
        <v>802</v>
      </c>
      <c r="BR50" s="15">
        <v>45</v>
      </c>
      <c r="BS50" s="15">
        <v>53</v>
      </c>
      <c r="BT50" s="16">
        <f t="shared" si="30"/>
        <v>97.465681098204854</v>
      </c>
      <c r="BV50" s="64">
        <v>1990</v>
      </c>
      <c r="BW50" s="18">
        <v>122</v>
      </c>
      <c r="BX50" s="18">
        <v>113</v>
      </c>
      <c r="BY50" s="19">
        <v>87</v>
      </c>
      <c r="BZ50" s="15">
        <v>8</v>
      </c>
      <c r="CA50" s="15">
        <v>10</v>
      </c>
      <c r="CB50" s="16">
        <v>92.622950819672127</v>
      </c>
      <c r="CD50" s="64">
        <v>1990</v>
      </c>
      <c r="CE50" s="18">
        <v>11288</v>
      </c>
      <c r="CF50" s="18">
        <v>11215</v>
      </c>
      <c r="CG50" s="17">
        <v>1328</v>
      </c>
      <c r="CH50" s="15">
        <v>220</v>
      </c>
      <c r="CI50" s="15">
        <v>113</v>
      </c>
      <c r="CJ50" s="16">
        <f t="shared" si="31"/>
        <v>99.3532955350815</v>
      </c>
    </row>
    <row r="51" spans="2:88" ht="13.75" customHeight="1">
      <c r="B51" s="64">
        <v>1991</v>
      </c>
      <c r="C51" s="38">
        <v>1848</v>
      </c>
      <c r="D51" s="38">
        <v>1328</v>
      </c>
      <c r="E51" s="26">
        <v>1660</v>
      </c>
      <c r="F51" s="15">
        <v>78</v>
      </c>
      <c r="G51" s="15">
        <v>678</v>
      </c>
      <c r="H51" s="16">
        <f t="shared" si="24"/>
        <v>71.861471861471856</v>
      </c>
      <c r="J51" s="64">
        <v>1991</v>
      </c>
      <c r="K51" s="17">
        <v>6703</v>
      </c>
      <c r="L51" s="17">
        <v>5532</v>
      </c>
      <c r="M51" s="19">
        <v>6918</v>
      </c>
      <c r="N51" s="15">
        <v>333</v>
      </c>
      <c r="O51" s="15">
        <v>2047</v>
      </c>
      <c r="P51" s="16">
        <f t="shared" si="25"/>
        <v>82.530210353573025</v>
      </c>
      <c r="R51" s="64">
        <v>1991</v>
      </c>
      <c r="S51" s="49">
        <v>46427</v>
      </c>
      <c r="T51" s="49">
        <v>44084</v>
      </c>
      <c r="U51" s="49">
        <v>8348</v>
      </c>
      <c r="V51" s="15">
        <v>1333</v>
      </c>
      <c r="W51" s="15">
        <v>1080</v>
      </c>
      <c r="X51" s="16">
        <f t="shared" si="26"/>
        <v>94.953367652443632</v>
      </c>
      <c r="AH51" s="64">
        <v>1991</v>
      </c>
      <c r="AI51" s="18">
        <v>51406</v>
      </c>
      <c r="AJ51" s="18">
        <v>51253</v>
      </c>
      <c r="AK51" s="18">
        <v>54088</v>
      </c>
      <c r="AL51" s="15">
        <v>6890</v>
      </c>
      <c r="AM51" s="15">
        <v>27227</v>
      </c>
      <c r="AN51" s="16">
        <f t="shared" si="23"/>
        <v>99.702369373224926</v>
      </c>
      <c r="AP51" s="64">
        <v>1991</v>
      </c>
      <c r="AQ51" s="18">
        <v>3176</v>
      </c>
      <c r="AR51" s="18">
        <v>2224</v>
      </c>
      <c r="AS51" s="19">
        <v>1116</v>
      </c>
      <c r="AT51" s="15">
        <v>7</v>
      </c>
      <c r="AU51" s="15">
        <v>315</v>
      </c>
      <c r="AV51" s="16">
        <f t="shared" si="27"/>
        <v>70.025188916876573</v>
      </c>
      <c r="AX51" s="64">
        <v>1991</v>
      </c>
      <c r="AY51" s="13">
        <v>988</v>
      </c>
      <c r="AZ51" s="13">
        <v>984</v>
      </c>
      <c r="BA51" s="14">
        <v>851</v>
      </c>
      <c r="BB51" s="15">
        <v>12</v>
      </c>
      <c r="BC51" s="15">
        <v>237</v>
      </c>
      <c r="BD51" s="16">
        <f t="shared" si="28"/>
        <v>99.595141700404852</v>
      </c>
      <c r="BF51" s="64">
        <v>1991</v>
      </c>
      <c r="BG51" s="18">
        <v>26884</v>
      </c>
      <c r="BH51" s="18">
        <v>3585</v>
      </c>
      <c r="BI51" s="17">
        <v>2214</v>
      </c>
      <c r="BJ51" s="15">
        <v>71</v>
      </c>
      <c r="BK51" s="15">
        <v>492</v>
      </c>
      <c r="BL51" s="16">
        <f t="shared" si="29"/>
        <v>13.335069186133017</v>
      </c>
      <c r="BN51" s="64">
        <v>1991</v>
      </c>
      <c r="BO51" s="18">
        <v>918</v>
      </c>
      <c r="BP51" s="18">
        <v>881</v>
      </c>
      <c r="BQ51" s="22">
        <v>759</v>
      </c>
      <c r="BR51" s="15">
        <v>46</v>
      </c>
      <c r="BS51" s="15">
        <v>46</v>
      </c>
      <c r="BT51" s="16">
        <f t="shared" si="30"/>
        <v>95.969498910675384</v>
      </c>
      <c r="BV51" s="64">
        <v>1991</v>
      </c>
      <c r="BW51" s="18">
        <v>197</v>
      </c>
      <c r="BX51" s="18">
        <v>180</v>
      </c>
      <c r="BY51" s="19">
        <v>116</v>
      </c>
      <c r="BZ51" s="15">
        <v>7</v>
      </c>
      <c r="CA51" s="15">
        <v>16</v>
      </c>
      <c r="CB51" s="16">
        <v>91.370558375634516</v>
      </c>
      <c r="CD51" s="64">
        <v>1991</v>
      </c>
      <c r="CE51" s="18">
        <v>11796</v>
      </c>
      <c r="CF51" s="18">
        <v>11741</v>
      </c>
      <c r="CG51" s="17">
        <v>1280</v>
      </c>
      <c r="CH51" s="15">
        <v>191</v>
      </c>
      <c r="CI51" s="15">
        <v>120</v>
      </c>
      <c r="CJ51" s="16">
        <f t="shared" si="31"/>
        <v>99.533740250932524</v>
      </c>
    </row>
    <row r="52" spans="2:88" ht="13.75" customHeight="1">
      <c r="B52" s="64">
        <v>1992</v>
      </c>
      <c r="C52" s="38">
        <v>2189</v>
      </c>
      <c r="D52" s="38">
        <v>1525</v>
      </c>
      <c r="E52" s="26">
        <v>1780</v>
      </c>
      <c r="F52" s="15">
        <v>95</v>
      </c>
      <c r="G52" s="15">
        <v>694</v>
      </c>
      <c r="H52" s="16">
        <f t="shared" si="24"/>
        <v>69.666514390132477</v>
      </c>
      <c r="J52" s="64">
        <v>1992</v>
      </c>
      <c r="K52" s="17">
        <v>6773</v>
      </c>
      <c r="L52" s="17">
        <v>5378</v>
      </c>
      <c r="M52" s="19">
        <v>6882</v>
      </c>
      <c r="N52" s="15">
        <v>327</v>
      </c>
      <c r="O52" s="15">
        <v>2109</v>
      </c>
      <c r="P52" s="16">
        <f t="shared" si="25"/>
        <v>79.403513952458283</v>
      </c>
      <c r="R52" s="64">
        <v>1992</v>
      </c>
      <c r="S52" s="49">
        <v>48900</v>
      </c>
      <c r="T52" s="49">
        <v>46097</v>
      </c>
      <c r="U52" s="49">
        <v>8742</v>
      </c>
      <c r="V52" s="15">
        <v>1480</v>
      </c>
      <c r="W52" s="15">
        <v>986</v>
      </c>
      <c r="X52" s="16">
        <f t="shared" si="26"/>
        <v>94.267893660531698</v>
      </c>
      <c r="AH52" s="64">
        <v>1992</v>
      </c>
      <c r="AI52" s="18">
        <v>55997</v>
      </c>
      <c r="AJ52" s="18">
        <v>55848</v>
      </c>
      <c r="AK52" s="18">
        <v>58174</v>
      </c>
      <c r="AL52" s="15">
        <v>7223</v>
      </c>
      <c r="AM52" s="15">
        <v>27323</v>
      </c>
      <c r="AN52" s="16">
        <f t="shared" si="23"/>
        <v>99.733914316838394</v>
      </c>
      <c r="AP52" s="64">
        <v>1992</v>
      </c>
      <c r="AQ52" s="18">
        <v>3505</v>
      </c>
      <c r="AR52" s="18">
        <v>2624</v>
      </c>
      <c r="AS52" s="19">
        <v>1288</v>
      </c>
      <c r="AT52" s="15">
        <v>2</v>
      </c>
      <c r="AU52" s="15">
        <v>320</v>
      </c>
      <c r="AV52" s="16">
        <f t="shared" si="27"/>
        <v>74.864479315263921</v>
      </c>
      <c r="AX52" s="64">
        <v>1992</v>
      </c>
      <c r="AY52" s="13">
        <v>1003</v>
      </c>
      <c r="AZ52" s="13">
        <v>990</v>
      </c>
      <c r="BA52" s="14">
        <v>845</v>
      </c>
      <c r="BB52" s="15">
        <v>17</v>
      </c>
      <c r="BC52" s="15">
        <v>188</v>
      </c>
      <c r="BD52" s="16">
        <f t="shared" si="28"/>
        <v>98.703888334995028</v>
      </c>
      <c r="BF52" s="64">
        <v>1992</v>
      </c>
      <c r="BG52" s="18">
        <v>30966</v>
      </c>
      <c r="BH52" s="18">
        <v>3935</v>
      </c>
      <c r="BI52" s="17">
        <v>2474</v>
      </c>
      <c r="BJ52" s="15">
        <v>79</v>
      </c>
      <c r="BK52" s="15">
        <v>612</v>
      </c>
      <c r="BL52" s="16">
        <f t="shared" si="29"/>
        <v>12.707485629399986</v>
      </c>
      <c r="BN52" s="64">
        <v>1992</v>
      </c>
      <c r="BO52" s="18">
        <v>1076</v>
      </c>
      <c r="BP52" s="18">
        <v>1028</v>
      </c>
      <c r="BQ52" s="22">
        <v>805</v>
      </c>
      <c r="BR52" s="15">
        <v>38</v>
      </c>
      <c r="BS52" s="15">
        <v>49</v>
      </c>
      <c r="BT52" s="16">
        <f t="shared" si="30"/>
        <v>95.539033457249076</v>
      </c>
      <c r="BV52" s="64">
        <v>1992</v>
      </c>
      <c r="BW52" s="18">
        <v>271</v>
      </c>
      <c r="BX52" s="18">
        <v>248</v>
      </c>
      <c r="BY52" s="19">
        <v>127</v>
      </c>
      <c r="BZ52" s="15">
        <v>6</v>
      </c>
      <c r="CA52" s="15">
        <v>13</v>
      </c>
      <c r="CB52" s="16">
        <v>91.512915129151295</v>
      </c>
      <c r="CD52" s="64">
        <v>1992</v>
      </c>
      <c r="CE52" s="18">
        <v>12126</v>
      </c>
      <c r="CF52" s="18">
        <v>12045</v>
      </c>
      <c r="CG52" s="17">
        <v>2004</v>
      </c>
      <c r="CH52" s="15">
        <v>305</v>
      </c>
      <c r="CI52" s="15">
        <v>102</v>
      </c>
      <c r="CJ52" s="16">
        <f t="shared" si="31"/>
        <v>99.33201385452746</v>
      </c>
    </row>
    <row r="53" spans="2:88" ht="13.75" customHeight="1">
      <c r="B53" s="64">
        <v>1993</v>
      </c>
      <c r="C53" s="38">
        <v>2466</v>
      </c>
      <c r="D53" s="38">
        <v>1970</v>
      </c>
      <c r="E53" s="26">
        <v>2089</v>
      </c>
      <c r="F53" s="15">
        <v>95</v>
      </c>
      <c r="G53" s="15">
        <v>713</v>
      </c>
      <c r="H53" s="16">
        <f t="shared" si="24"/>
        <v>79.88645579886456</v>
      </c>
      <c r="J53" s="64">
        <v>1993</v>
      </c>
      <c r="K53" s="17">
        <v>6576</v>
      </c>
      <c r="L53" s="17">
        <v>5419</v>
      </c>
      <c r="M53" s="19">
        <v>6570</v>
      </c>
      <c r="N53" s="15">
        <v>298</v>
      </c>
      <c r="O53" s="15">
        <v>1929</v>
      </c>
      <c r="P53" s="16">
        <f t="shared" si="25"/>
        <v>82.40571776155717</v>
      </c>
      <c r="R53" s="64">
        <v>1993</v>
      </c>
      <c r="S53" s="49">
        <v>47341</v>
      </c>
      <c r="T53" s="49">
        <v>44523</v>
      </c>
      <c r="U53" s="49">
        <v>8939</v>
      </c>
      <c r="V53" s="15">
        <v>1376</v>
      </c>
      <c r="W53" s="15">
        <v>677</v>
      </c>
      <c r="X53" s="16">
        <f t="shared" si="26"/>
        <v>94.047443019792567</v>
      </c>
      <c r="AH53" s="64">
        <v>1993</v>
      </c>
      <c r="AI53" s="18">
        <v>59820</v>
      </c>
      <c r="AJ53" s="18">
        <v>59645</v>
      </c>
      <c r="AK53" s="18">
        <v>61842</v>
      </c>
      <c r="AL53" s="15">
        <v>7894</v>
      </c>
      <c r="AM53" s="15">
        <v>27181</v>
      </c>
      <c r="AN53" s="16">
        <f t="shared" si="23"/>
        <v>99.707455700434636</v>
      </c>
      <c r="AP53" s="64">
        <v>1993</v>
      </c>
      <c r="AQ53" s="18">
        <v>3581</v>
      </c>
      <c r="AR53" s="18">
        <v>3123</v>
      </c>
      <c r="AS53" s="19">
        <v>1344</v>
      </c>
      <c r="AT53" s="15">
        <v>13</v>
      </c>
      <c r="AU53" s="15">
        <v>304</v>
      </c>
      <c r="AV53" s="16">
        <f t="shared" si="27"/>
        <v>87.210276459089641</v>
      </c>
      <c r="AX53" s="64">
        <v>1993</v>
      </c>
      <c r="AY53" s="13">
        <v>965</v>
      </c>
      <c r="AZ53" s="13">
        <v>963</v>
      </c>
      <c r="BA53" s="14">
        <v>711</v>
      </c>
      <c r="BB53" s="15">
        <v>11</v>
      </c>
      <c r="BC53" s="15">
        <v>118</v>
      </c>
      <c r="BD53" s="16">
        <f t="shared" si="28"/>
        <v>99.792746113989637</v>
      </c>
      <c r="BF53" s="64">
        <v>1993</v>
      </c>
      <c r="BG53" s="18">
        <v>30707</v>
      </c>
      <c r="BH53" s="18">
        <v>4126</v>
      </c>
      <c r="BI53" s="17">
        <v>2414</v>
      </c>
      <c r="BJ53" s="15">
        <v>76</v>
      </c>
      <c r="BK53" s="15">
        <v>538</v>
      </c>
      <c r="BL53" s="16">
        <f t="shared" si="29"/>
        <v>13.436675676555835</v>
      </c>
      <c r="BN53" s="64">
        <v>1993</v>
      </c>
      <c r="BO53" s="18">
        <v>944</v>
      </c>
      <c r="BP53" s="18">
        <v>907</v>
      </c>
      <c r="BQ53" s="22">
        <v>743</v>
      </c>
      <c r="BR53" s="15">
        <v>40</v>
      </c>
      <c r="BS53" s="15">
        <v>28</v>
      </c>
      <c r="BT53" s="16">
        <f t="shared" si="30"/>
        <v>96.080508474576277</v>
      </c>
      <c r="BV53" s="64">
        <v>1993</v>
      </c>
      <c r="BW53" s="18">
        <v>258</v>
      </c>
      <c r="BX53" s="18">
        <v>271</v>
      </c>
      <c r="BY53" s="19">
        <v>112</v>
      </c>
      <c r="BZ53" s="15">
        <v>7</v>
      </c>
      <c r="CA53" s="15">
        <v>10</v>
      </c>
      <c r="CB53" s="16">
        <v>105.03875968992247</v>
      </c>
      <c r="CD53" s="64">
        <v>1993</v>
      </c>
      <c r="CE53" s="18">
        <v>9823</v>
      </c>
      <c r="CF53" s="18">
        <v>9769</v>
      </c>
      <c r="CG53" s="17">
        <v>1405</v>
      </c>
      <c r="CH53" s="15">
        <v>220</v>
      </c>
      <c r="CI53" s="15">
        <v>68</v>
      </c>
      <c r="CJ53" s="16">
        <f t="shared" si="31"/>
        <v>99.450269775017816</v>
      </c>
    </row>
    <row r="54" spans="2:88" ht="13.75" customHeight="1">
      <c r="B54" s="64">
        <v>1994</v>
      </c>
      <c r="C54" s="38">
        <v>2684</v>
      </c>
      <c r="D54" s="38">
        <v>2100</v>
      </c>
      <c r="E54" s="26">
        <v>2372</v>
      </c>
      <c r="F54" s="15">
        <v>109</v>
      </c>
      <c r="G54" s="15">
        <v>911</v>
      </c>
      <c r="H54" s="16">
        <f t="shared" si="24"/>
        <v>78.241430700447097</v>
      </c>
      <c r="J54" s="64">
        <v>1994</v>
      </c>
      <c r="K54" s="17">
        <v>6112</v>
      </c>
      <c r="L54" s="17">
        <v>4956</v>
      </c>
      <c r="M54" s="19">
        <v>5831</v>
      </c>
      <c r="N54" s="15">
        <v>299</v>
      </c>
      <c r="O54" s="15">
        <v>1503</v>
      </c>
      <c r="P54" s="16">
        <f t="shared" si="25"/>
        <v>81.086387434554979</v>
      </c>
      <c r="R54" s="64">
        <v>1994</v>
      </c>
      <c r="S54" s="49">
        <v>52047</v>
      </c>
      <c r="T54" s="49">
        <v>48881</v>
      </c>
      <c r="U54" s="49">
        <v>10338</v>
      </c>
      <c r="V54" s="15">
        <v>1599</v>
      </c>
      <c r="W54" s="15">
        <v>527</v>
      </c>
      <c r="X54" s="16">
        <f t="shared" si="26"/>
        <v>93.917036524679617</v>
      </c>
      <c r="AH54" s="64">
        <v>1994</v>
      </c>
      <c r="AI54" s="18">
        <v>66629</v>
      </c>
      <c r="AJ54" s="18">
        <v>66488</v>
      </c>
      <c r="AK54" s="18">
        <v>68584</v>
      </c>
      <c r="AL54" s="15">
        <v>9079</v>
      </c>
      <c r="AM54" s="15">
        <v>27389</v>
      </c>
      <c r="AN54" s="16">
        <f t="shared" si="23"/>
        <v>99.788380434945751</v>
      </c>
      <c r="AP54" s="64">
        <v>1994</v>
      </c>
      <c r="AQ54" s="18">
        <v>3580</v>
      </c>
      <c r="AR54" s="18">
        <v>3282</v>
      </c>
      <c r="AS54" s="19">
        <v>1412</v>
      </c>
      <c r="AT54" s="15">
        <v>9</v>
      </c>
      <c r="AU54" s="15">
        <v>296</v>
      </c>
      <c r="AV54" s="16">
        <f t="shared" si="27"/>
        <v>91.675977653631293</v>
      </c>
      <c r="AX54" s="64">
        <v>1994</v>
      </c>
      <c r="AY54" s="13">
        <v>1113</v>
      </c>
      <c r="AZ54" s="13">
        <v>1105</v>
      </c>
      <c r="BA54" s="14">
        <v>1031</v>
      </c>
      <c r="BB54" s="15">
        <v>18</v>
      </c>
      <c r="BC54" s="15">
        <v>197</v>
      </c>
      <c r="BD54" s="16">
        <f t="shared" si="28"/>
        <v>99.281221922731348</v>
      </c>
      <c r="BF54" s="64">
        <v>1994</v>
      </c>
      <c r="BG54" s="18">
        <v>30119</v>
      </c>
      <c r="BH54" s="18">
        <v>3999</v>
      </c>
      <c r="BI54" s="17">
        <v>2492</v>
      </c>
      <c r="BJ54" s="15">
        <v>81</v>
      </c>
      <c r="BK54" s="15">
        <v>546</v>
      </c>
      <c r="BL54" s="16">
        <f t="shared" si="29"/>
        <v>13.277333244795644</v>
      </c>
      <c r="BN54" s="64">
        <v>1994</v>
      </c>
      <c r="BO54" s="18">
        <v>1113</v>
      </c>
      <c r="BP54" s="18">
        <v>1098</v>
      </c>
      <c r="BQ54" s="22">
        <v>894</v>
      </c>
      <c r="BR54" s="15">
        <v>64</v>
      </c>
      <c r="BS54" s="15">
        <v>49</v>
      </c>
      <c r="BT54" s="16">
        <f t="shared" si="30"/>
        <v>98.652291105121293</v>
      </c>
      <c r="BV54" s="64">
        <v>1994</v>
      </c>
      <c r="BW54" s="18">
        <v>203</v>
      </c>
      <c r="BX54" s="18">
        <v>198</v>
      </c>
      <c r="BY54" s="19">
        <v>164</v>
      </c>
      <c r="BZ54" s="15">
        <v>13</v>
      </c>
      <c r="CA54" s="15">
        <v>22</v>
      </c>
      <c r="CB54" s="16">
        <v>97.536945812807886</v>
      </c>
      <c r="CD54" s="64">
        <v>1994</v>
      </c>
      <c r="CE54" s="18">
        <v>9405</v>
      </c>
      <c r="CF54" s="18">
        <v>9348</v>
      </c>
      <c r="CG54" s="17">
        <v>1229</v>
      </c>
      <c r="CH54" s="15">
        <v>157</v>
      </c>
      <c r="CI54" s="15">
        <v>60</v>
      </c>
      <c r="CJ54" s="16">
        <f t="shared" si="31"/>
        <v>99.393939393939391</v>
      </c>
    </row>
    <row r="55" spans="2:88" ht="13.75" customHeight="1">
      <c r="B55" s="64">
        <v>1995</v>
      </c>
      <c r="C55" s="38">
        <v>2277</v>
      </c>
      <c r="D55" s="38">
        <v>1882</v>
      </c>
      <c r="E55" s="26">
        <v>2169</v>
      </c>
      <c r="F55" s="15">
        <v>96</v>
      </c>
      <c r="G55" s="15">
        <v>856</v>
      </c>
      <c r="H55" s="16">
        <f t="shared" si="24"/>
        <v>82.652613087395693</v>
      </c>
      <c r="J55" s="64">
        <v>1995</v>
      </c>
      <c r="K55" s="17">
        <v>6190</v>
      </c>
      <c r="L55" s="17">
        <v>5034</v>
      </c>
      <c r="M55" s="19">
        <v>5976</v>
      </c>
      <c r="N55" s="15">
        <v>275</v>
      </c>
      <c r="O55" s="15">
        <v>1710</v>
      </c>
      <c r="P55" s="16">
        <f t="shared" si="25"/>
        <v>81.32471728594507</v>
      </c>
      <c r="R55" s="64">
        <v>1995</v>
      </c>
      <c r="S55" s="49">
        <v>45923</v>
      </c>
      <c r="T55" s="49">
        <v>42940</v>
      </c>
      <c r="U55" s="49">
        <v>8846</v>
      </c>
      <c r="V55" s="15">
        <v>1216</v>
      </c>
      <c r="W55" s="15">
        <v>431</v>
      </c>
      <c r="X55" s="16">
        <f t="shared" si="26"/>
        <v>93.504344228382294</v>
      </c>
      <c r="AH55" s="64">
        <v>1995</v>
      </c>
      <c r="AI55" s="18">
        <v>59512</v>
      </c>
      <c r="AJ55" s="18">
        <v>59348</v>
      </c>
      <c r="AK55" s="18">
        <v>61127</v>
      </c>
      <c r="AL55" s="15">
        <v>9027</v>
      </c>
      <c r="AM55" s="15">
        <v>24413</v>
      </c>
      <c r="AN55" s="16">
        <f t="shared" si="23"/>
        <v>99.724425325984669</v>
      </c>
      <c r="AP55" s="64">
        <v>1995</v>
      </c>
      <c r="AQ55" s="18">
        <v>3644</v>
      </c>
      <c r="AR55" s="18">
        <v>3232</v>
      </c>
      <c r="AS55" s="19">
        <v>1464</v>
      </c>
      <c r="AT55" s="15">
        <v>13</v>
      </c>
      <c r="AU55" s="15">
        <v>321</v>
      </c>
      <c r="AV55" s="16">
        <f t="shared" si="27"/>
        <v>88.693743139407246</v>
      </c>
      <c r="AX55" s="64">
        <v>1995</v>
      </c>
      <c r="AY55" s="13">
        <v>1188</v>
      </c>
      <c r="AZ55" s="13">
        <v>1184</v>
      </c>
      <c r="BA55" s="14">
        <v>1147</v>
      </c>
      <c r="BB55" s="15">
        <v>28</v>
      </c>
      <c r="BC55" s="15">
        <v>197</v>
      </c>
      <c r="BD55" s="16">
        <f t="shared" si="28"/>
        <v>99.663299663299654</v>
      </c>
      <c r="BF55" s="64">
        <v>1995</v>
      </c>
      <c r="BG55" s="18">
        <v>31231</v>
      </c>
      <c r="BH55" s="18">
        <v>4041</v>
      </c>
      <c r="BI55" s="17">
        <v>2418</v>
      </c>
      <c r="BJ55" s="15">
        <v>95</v>
      </c>
      <c r="BK55" s="15">
        <v>534</v>
      </c>
      <c r="BL55" s="16">
        <f t="shared" si="29"/>
        <v>12.939066952707245</v>
      </c>
      <c r="BN55" s="64">
        <v>1995</v>
      </c>
      <c r="BO55" s="18">
        <v>1108</v>
      </c>
      <c r="BP55" s="18">
        <v>1080</v>
      </c>
      <c r="BQ55" s="22">
        <v>882</v>
      </c>
      <c r="BR55" s="15">
        <v>59</v>
      </c>
      <c r="BS55" s="15">
        <v>42</v>
      </c>
      <c r="BT55" s="16">
        <f t="shared" si="30"/>
        <v>97.472924187725624</v>
      </c>
      <c r="BV55" s="64">
        <v>1995</v>
      </c>
      <c r="BW55" s="18">
        <v>240</v>
      </c>
      <c r="BX55" s="18">
        <v>238</v>
      </c>
      <c r="BY55" s="19">
        <v>196</v>
      </c>
      <c r="BZ55" s="15">
        <v>21</v>
      </c>
      <c r="CA55" s="15">
        <v>26</v>
      </c>
      <c r="CB55" s="16">
        <v>99.166666666666671</v>
      </c>
      <c r="CD55" s="64">
        <v>1995</v>
      </c>
      <c r="CE55" s="18">
        <v>9023</v>
      </c>
      <c r="CF55" s="18">
        <v>8976</v>
      </c>
      <c r="CG55" s="17">
        <v>1679</v>
      </c>
      <c r="CH55" s="15">
        <v>252</v>
      </c>
      <c r="CI55" s="15">
        <v>59</v>
      </c>
      <c r="CJ55" s="16">
        <f t="shared" si="31"/>
        <v>99.47910894381026</v>
      </c>
    </row>
    <row r="56" spans="2:88" ht="13.75" customHeight="1">
      <c r="B56" s="64">
        <v>1996</v>
      </c>
      <c r="C56" s="38">
        <v>2463</v>
      </c>
      <c r="D56" s="38">
        <v>1974</v>
      </c>
      <c r="E56" s="26">
        <v>2390</v>
      </c>
      <c r="F56" s="15">
        <v>97</v>
      </c>
      <c r="G56" s="15">
        <v>1068</v>
      </c>
      <c r="H56" s="16">
        <f t="shared" si="24"/>
        <v>80.146163215590747</v>
      </c>
      <c r="J56" s="64">
        <v>1996</v>
      </c>
      <c r="K56" s="17">
        <v>6469</v>
      </c>
      <c r="L56" s="17">
        <v>4993</v>
      </c>
      <c r="M56" s="19">
        <v>5877</v>
      </c>
      <c r="N56" s="15">
        <v>230</v>
      </c>
      <c r="O56" s="15">
        <v>1699</v>
      </c>
      <c r="P56" s="16">
        <f t="shared" si="25"/>
        <v>77.183490493121042</v>
      </c>
      <c r="R56" s="64">
        <v>1996</v>
      </c>
      <c r="S56" s="49">
        <v>49394</v>
      </c>
      <c r="T56" s="49">
        <v>46582</v>
      </c>
      <c r="U56" s="49">
        <v>8256</v>
      </c>
      <c r="V56" s="15">
        <v>1030</v>
      </c>
      <c r="W56" s="15">
        <v>437</v>
      </c>
      <c r="X56" s="16">
        <f t="shared" si="26"/>
        <v>94.307000850305712</v>
      </c>
      <c r="AH56" s="64">
        <v>1996</v>
      </c>
      <c r="AI56" s="18">
        <v>58592</v>
      </c>
      <c r="AJ56" s="18">
        <v>58361</v>
      </c>
      <c r="AK56" s="18">
        <v>61107</v>
      </c>
      <c r="AL56" s="15">
        <v>8654</v>
      </c>
      <c r="AM56" s="15">
        <v>27217</v>
      </c>
      <c r="AN56" s="16">
        <f t="shared" si="23"/>
        <v>99.605748225013656</v>
      </c>
      <c r="AP56" s="64">
        <v>1996</v>
      </c>
      <c r="AQ56" s="18">
        <v>4025</v>
      </c>
      <c r="AR56" s="18">
        <v>3438</v>
      </c>
      <c r="AS56" s="19">
        <v>1675</v>
      </c>
      <c r="AT56" s="15">
        <v>17</v>
      </c>
      <c r="AU56" s="15">
        <v>330</v>
      </c>
      <c r="AV56" s="16">
        <f t="shared" si="27"/>
        <v>85.41614906832298</v>
      </c>
      <c r="AX56" s="64">
        <v>1996</v>
      </c>
      <c r="AY56" s="13">
        <v>1268</v>
      </c>
      <c r="AZ56" s="13">
        <v>1256</v>
      </c>
      <c r="BA56" s="14">
        <v>1379</v>
      </c>
      <c r="BB56" s="15">
        <v>42</v>
      </c>
      <c r="BC56" s="15">
        <v>189</v>
      </c>
      <c r="BD56" s="16">
        <f t="shared" si="28"/>
        <v>99.053627760252368</v>
      </c>
      <c r="BF56" s="64">
        <v>1996</v>
      </c>
      <c r="BG56" s="18">
        <v>36406</v>
      </c>
      <c r="BH56" s="18">
        <v>4585</v>
      </c>
      <c r="BI56" s="17">
        <v>2494</v>
      </c>
      <c r="BJ56" s="15">
        <v>110</v>
      </c>
      <c r="BK56" s="15">
        <v>605</v>
      </c>
      <c r="BL56" s="16">
        <f t="shared" si="29"/>
        <v>12.594077899247377</v>
      </c>
      <c r="BN56" s="64">
        <v>1996</v>
      </c>
      <c r="BO56" s="18">
        <v>1203</v>
      </c>
      <c r="BP56" s="18">
        <v>1193</v>
      </c>
      <c r="BQ56" s="22">
        <v>1114</v>
      </c>
      <c r="BR56" s="15">
        <v>51</v>
      </c>
      <c r="BS56" s="15">
        <v>49</v>
      </c>
      <c r="BT56" s="16">
        <f t="shared" si="30"/>
        <v>99.168744804655034</v>
      </c>
      <c r="BV56" s="64">
        <v>1996</v>
      </c>
      <c r="BW56" s="18">
        <v>251</v>
      </c>
      <c r="BX56" s="18">
        <v>250</v>
      </c>
      <c r="BY56" s="19">
        <v>189</v>
      </c>
      <c r="BZ56" s="15">
        <v>4</v>
      </c>
      <c r="CA56" s="15">
        <v>17</v>
      </c>
      <c r="CB56" s="16">
        <v>99.601593625498012</v>
      </c>
      <c r="CD56" s="64">
        <v>1996</v>
      </c>
      <c r="CE56" s="18">
        <v>9811</v>
      </c>
      <c r="CF56" s="18">
        <v>9760</v>
      </c>
      <c r="CG56" s="17">
        <v>1985</v>
      </c>
      <c r="CH56" s="15">
        <v>321</v>
      </c>
      <c r="CI56" s="15">
        <v>87</v>
      </c>
      <c r="CJ56" s="16">
        <f t="shared" si="31"/>
        <v>99.480175313423715</v>
      </c>
    </row>
    <row r="57" spans="2:88" ht="13.75" customHeight="1">
      <c r="B57" s="64">
        <v>1997</v>
      </c>
      <c r="C57" s="38">
        <v>2809</v>
      </c>
      <c r="D57" s="38">
        <v>2232</v>
      </c>
      <c r="E57" s="26">
        <v>3152</v>
      </c>
      <c r="F57" s="15">
        <v>147</v>
      </c>
      <c r="G57" s="15">
        <v>1675</v>
      </c>
      <c r="H57" s="16">
        <f t="shared" si="24"/>
        <v>79.458882164471348</v>
      </c>
      <c r="J57" s="64">
        <v>1997</v>
      </c>
      <c r="K57" s="17">
        <v>7254</v>
      </c>
      <c r="L57" s="17">
        <v>5274</v>
      </c>
      <c r="M57" s="19">
        <v>6492</v>
      </c>
      <c r="N57" s="15">
        <v>293</v>
      </c>
      <c r="O57" s="15">
        <v>2095</v>
      </c>
      <c r="P57" s="16">
        <f t="shared" si="25"/>
        <v>72.704714640198503</v>
      </c>
      <c r="R57" s="64">
        <v>1997</v>
      </c>
      <c r="S57" s="49">
        <v>49426</v>
      </c>
      <c r="T57" s="49">
        <v>46233</v>
      </c>
      <c r="U57" s="49">
        <v>8748</v>
      </c>
      <c r="V57" s="15">
        <v>1264</v>
      </c>
      <c r="W57" s="15">
        <v>555</v>
      </c>
      <c r="X57" s="16">
        <f t="shared" si="26"/>
        <v>93.539837332578003</v>
      </c>
      <c r="AH57" s="64">
        <v>1997</v>
      </c>
      <c r="AI57" s="18">
        <v>58955</v>
      </c>
      <c r="AJ57" s="18">
        <v>58726</v>
      </c>
      <c r="AK57" s="18">
        <v>61372</v>
      </c>
      <c r="AL57" s="15">
        <v>9176</v>
      </c>
      <c r="AM57" s="15">
        <v>30349</v>
      </c>
      <c r="AN57" s="16">
        <f t="shared" si="23"/>
        <v>99.611568145195491</v>
      </c>
      <c r="AP57" s="64">
        <v>1997</v>
      </c>
      <c r="AQ57" s="18">
        <v>4398</v>
      </c>
      <c r="AR57" s="18">
        <v>3786</v>
      </c>
      <c r="AS57" s="19">
        <v>1854</v>
      </c>
      <c r="AT57" s="15">
        <v>11</v>
      </c>
      <c r="AU57" s="15">
        <v>353</v>
      </c>
      <c r="AV57" s="16">
        <f t="shared" si="27"/>
        <v>86.084583901773541</v>
      </c>
      <c r="AX57" s="64">
        <v>1997</v>
      </c>
      <c r="AY57" s="13">
        <v>1434</v>
      </c>
      <c r="AZ57" s="13">
        <v>1423</v>
      </c>
      <c r="BA57" s="14">
        <v>1567</v>
      </c>
      <c r="BB57" s="15">
        <v>37</v>
      </c>
      <c r="BC57" s="15">
        <v>222</v>
      </c>
      <c r="BD57" s="16">
        <f t="shared" si="28"/>
        <v>99.232914923291489</v>
      </c>
      <c r="BF57" s="64">
        <v>1997</v>
      </c>
      <c r="BG57" s="18">
        <v>41064</v>
      </c>
      <c r="BH57" s="18">
        <v>4574</v>
      </c>
      <c r="BI57" s="17">
        <v>2773</v>
      </c>
      <c r="BJ57" s="15">
        <v>98</v>
      </c>
      <c r="BK57" s="15">
        <v>777</v>
      </c>
      <c r="BL57" s="16">
        <f t="shared" si="29"/>
        <v>11.138710305864018</v>
      </c>
      <c r="BN57" s="64">
        <v>1997</v>
      </c>
      <c r="BO57" s="18">
        <v>1290</v>
      </c>
      <c r="BP57" s="18">
        <v>1261</v>
      </c>
      <c r="BQ57" s="22">
        <v>1143</v>
      </c>
      <c r="BR57" s="15">
        <v>54</v>
      </c>
      <c r="BS57" s="15">
        <v>42</v>
      </c>
      <c r="BT57" s="16">
        <f t="shared" si="30"/>
        <v>97.751937984496124</v>
      </c>
      <c r="BV57" s="64">
        <v>1997</v>
      </c>
      <c r="BW57" s="18">
        <v>284</v>
      </c>
      <c r="BX57" s="18">
        <v>279</v>
      </c>
      <c r="BY57" s="19">
        <v>167</v>
      </c>
      <c r="BZ57" s="15">
        <v>13</v>
      </c>
      <c r="CA57" s="15">
        <v>15</v>
      </c>
      <c r="CB57" s="16">
        <v>98.239436619718319</v>
      </c>
      <c r="CD57" s="64">
        <v>1997</v>
      </c>
      <c r="CE57" s="18">
        <v>9907</v>
      </c>
      <c r="CF57" s="18">
        <v>9811</v>
      </c>
      <c r="CG57" s="17">
        <v>1549</v>
      </c>
      <c r="CH57" s="15">
        <v>201</v>
      </c>
      <c r="CI57" s="15">
        <v>61</v>
      </c>
      <c r="CJ57" s="16">
        <f t="shared" si="31"/>
        <v>99.030988190168571</v>
      </c>
    </row>
    <row r="58" spans="2:88" ht="13.75" customHeight="1">
      <c r="B58" s="64">
        <v>1998</v>
      </c>
      <c r="C58" s="38">
        <v>3426</v>
      </c>
      <c r="D58" s="38">
        <v>2614</v>
      </c>
      <c r="E58" s="26">
        <v>3379</v>
      </c>
      <c r="F58" s="15">
        <v>156</v>
      </c>
      <c r="G58" s="15">
        <v>1538</v>
      </c>
      <c r="H58" s="16">
        <f t="shared" si="24"/>
        <v>76.298890834792772</v>
      </c>
      <c r="J58" s="64">
        <v>1998</v>
      </c>
      <c r="K58" s="17">
        <v>7367</v>
      </c>
      <c r="L58" s="17">
        <v>5035</v>
      </c>
      <c r="M58" s="19">
        <v>5885</v>
      </c>
      <c r="N58" s="15">
        <v>276</v>
      </c>
      <c r="O58" s="15">
        <v>1650</v>
      </c>
      <c r="P58" s="16">
        <f t="shared" si="25"/>
        <v>68.345323741007192</v>
      </c>
      <c r="R58" s="64">
        <v>1998</v>
      </c>
      <c r="S58" s="49">
        <v>48279</v>
      </c>
      <c r="T58" s="49">
        <v>44405</v>
      </c>
      <c r="U58" s="49">
        <v>8651</v>
      </c>
      <c r="V58" s="15">
        <v>1124</v>
      </c>
      <c r="W58" s="15">
        <v>641</v>
      </c>
      <c r="X58" s="16">
        <f t="shared" si="26"/>
        <v>91.975807286812071</v>
      </c>
      <c r="AH58" s="64">
        <v>1998</v>
      </c>
      <c r="AI58" s="18">
        <v>64025</v>
      </c>
      <c r="AJ58" s="18">
        <v>63783</v>
      </c>
      <c r="AK58" s="18">
        <v>66687</v>
      </c>
      <c r="AL58" s="15">
        <v>10095</v>
      </c>
      <c r="AM58" s="15">
        <v>33212</v>
      </c>
      <c r="AN58" s="16">
        <f t="shared" si="23"/>
        <v>99.622022647403355</v>
      </c>
      <c r="AP58" s="64">
        <v>1998</v>
      </c>
      <c r="AQ58" s="18">
        <v>4251</v>
      </c>
      <c r="AR58" s="18">
        <v>3498</v>
      </c>
      <c r="AS58" s="19">
        <v>1890</v>
      </c>
      <c r="AT58" s="15">
        <v>17</v>
      </c>
      <c r="AU58" s="15">
        <v>301</v>
      </c>
      <c r="AV58" s="16">
        <f t="shared" si="27"/>
        <v>82.286520818630919</v>
      </c>
      <c r="AX58" s="64">
        <v>1998</v>
      </c>
      <c r="AY58" s="13">
        <v>1395</v>
      </c>
      <c r="AZ58" s="13">
        <v>1384</v>
      </c>
      <c r="BA58" s="14">
        <v>1492</v>
      </c>
      <c r="BB58" s="15">
        <v>27</v>
      </c>
      <c r="BC58" s="15">
        <v>286</v>
      </c>
      <c r="BD58" s="16">
        <f t="shared" si="28"/>
        <v>99.211469534050181</v>
      </c>
      <c r="BF58" s="64">
        <v>1998</v>
      </c>
      <c r="BG58" s="18">
        <v>46009</v>
      </c>
      <c r="BH58" s="18">
        <v>4714</v>
      </c>
      <c r="BI58" s="17">
        <v>2850</v>
      </c>
      <c r="BJ58" s="15">
        <v>115</v>
      </c>
      <c r="BK58" s="15">
        <v>825</v>
      </c>
      <c r="BL58" s="16">
        <f t="shared" si="29"/>
        <v>10.245821469712448</v>
      </c>
      <c r="BN58" s="64">
        <v>1998</v>
      </c>
      <c r="BO58" s="18">
        <v>1250</v>
      </c>
      <c r="BP58" s="18">
        <v>1217</v>
      </c>
      <c r="BQ58" s="22">
        <v>1096</v>
      </c>
      <c r="BR58" s="15">
        <v>55</v>
      </c>
      <c r="BS58" s="15">
        <v>50</v>
      </c>
      <c r="BT58" s="16">
        <f t="shared" si="30"/>
        <v>97.36</v>
      </c>
      <c r="BV58" s="64">
        <v>1998</v>
      </c>
      <c r="BW58" s="18">
        <v>221</v>
      </c>
      <c r="BX58" s="18">
        <v>211</v>
      </c>
      <c r="BY58" s="19">
        <v>141</v>
      </c>
      <c r="BZ58" s="15">
        <v>11</v>
      </c>
      <c r="CA58" s="15">
        <v>25</v>
      </c>
      <c r="CB58" s="16">
        <v>95.475113122171948</v>
      </c>
      <c r="CD58" s="64">
        <v>1998</v>
      </c>
      <c r="CE58" s="18">
        <v>9033</v>
      </c>
      <c r="CF58" s="18">
        <v>8991</v>
      </c>
      <c r="CG58" s="17">
        <v>1427</v>
      </c>
      <c r="CH58" s="15">
        <v>230</v>
      </c>
      <c r="CI58" s="15">
        <v>56</v>
      </c>
      <c r="CJ58" s="16">
        <f t="shared" si="31"/>
        <v>99.535038193291271</v>
      </c>
    </row>
    <row r="59" spans="2:88" ht="13.75" customHeight="1">
      <c r="B59" s="64">
        <v>1999</v>
      </c>
      <c r="C59" s="38">
        <v>4237</v>
      </c>
      <c r="D59" s="38">
        <v>2813</v>
      </c>
      <c r="E59" s="26">
        <v>3762</v>
      </c>
      <c r="F59" s="15">
        <v>171</v>
      </c>
      <c r="G59" s="15">
        <v>1611</v>
      </c>
      <c r="H59" s="16">
        <f t="shared" si="24"/>
        <v>66.391314609393447</v>
      </c>
      <c r="J59" s="64">
        <v>1999</v>
      </c>
      <c r="K59" s="17">
        <v>7792</v>
      </c>
      <c r="L59" s="17">
        <v>4751</v>
      </c>
      <c r="M59" s="19">
        <v>5505</v>
      </c>
      <c r="N59" s="15">
        <v>249</v>
      </c>
      <c r="O59" s="15">
        <v>1418</v>
      </c>
      <c r="P59" s="16">
        <f t="shared" si="25"/>
        <v>60.972792607802873</v>
      </c>
      <c r="R59" s="64">
        <v>1999</v>
      </c>
      <c r="S59" s="49">
        <v>43431</v>
      </c>
      <c r="T59" s="49">
        <v>38340</v>
      </c>
      <c r="U59" s="49">
        <v>8178</v>
      </c>
      <c r="V59" s="15">
        <v>1068</v>
      </c>
      <c r="W59" s="15">
        <v>492</v>
      </c>
      <c r="X59" s="16">
        <f t="shared" si="26"/>
        <v>88.277958140498725</v>
      </c>
      <c r="AH59" s="64">
        <v>1999</v>
      </c>
      <c r="AI59" s="18">
        <v>67635</v>
      </c>
      <c r="AJ59" s="18">
        <v>67383</v>
      </c>
      <c r="AK59" s="18">
        <v>70053</v>
      </c>
      <c r="AL59" s="15">
        <v>10552</v>
      </c>
      <c r="AM59" s="15">
        <v>32072</v>
      </c>
      <c r="AN59" s="16">
        <f t="shared" si="23"/>
        <v>99.627411842980706</v>
      </c>
      <c r="AP59" s="64">
        <v>1999</v>
      </c>
      <c r="AQ59" s="18">
        <v>5346</v>
      </c>
      <c r="AR59" s="18">
        <v>3388</v>
      </c>
      <c r="AS59" s="19">
        <v>1926</v>
      </c>
      <c r="AT59" s="15">
        <v>10</v>
      </c>
      <c r="AU59" s="15">
        <v>314</v>
      </c>
      <c r="AV59" s="16">
        <f t="shared" si="27"/>
        <v>63.374485596707821</v>
      </c>
      <c r="AX59" s="64">
        <v>1999</v>
      </c>
      <c r="AY59" s="13">
        <v>1531</v>
      </c>
      <c r="AZ59" s="13">
        <v>1508</v>
      </c>
      <c r="BA59" s="14">
        <v>1569</v>
      </c>
      <c r="BB59" s="15">
        <v>28</v>
      </c>
      <c r="BC59" s="15">
        <v>362</v>
      </c>
      <c r="BD59" s="16">
        <f t="shared" si="28"/>
        <v>98.497713912475504</v>
      </c>
      <c r="BF59" s="64">
        <v>1999</v>
      </c>
      <c r="BG59" s="18">
        <v>53552</v>
      </c>
      <c r="BH59" s="18">
        <v>4958</v>
      </c>
      <c r="BI59" s="17">
        <v>2861</v>
      </c>
      <c r="BJ59" s="15">
        <v>142</v>
      </c>
      <c r="BK59" s="15">
        <v>861</v>
      </c>
      <c r="BL59" s="16">
        <f t="shared" si="29"/>
        <v>9.2582910068718256</v>
      </c>
      <c r="BN59" s="64">
        <v>1999</v>
      </c>
      <c r="BO59" s="18">
        <v>1212</v>
      </c>
      <c r="BP59" s="18">
        <v>1163</v>
      </c>
      <c r="BQ59" s="22">
        <v>1102</v>
      </c>
      <c r="BR59" s="15">
        <v>56</v>
      </c>
      <c r="BS59" s="15">
        <v>46</v>
      </c>
      <c r="BT59" s="16">
        <f t="shared" si="30"/>
        <v>95.957095709570964</v>
      </c>
      <c r="BV59" s="64">
        <v>1999</v>
      </c>
      <c r="BW59" s="18">
        <v>249</v>
      </c>
      <c r="BX59" s="18">
        <v>244</v>
      </c>
      <c r="BY59" s="19">
        <v>164</v>
      </c>
      <c r="BZ59" s="15">
        <v>4</v>
      </c>
      <c r="CA59" s="15">
        <v>31</v>
      </c>
      <c r="CB59" s="16">
        <v>97.99196787148594</v>
      </c>
      <c r="CD59" s="64">
        <v>1999</v>
      </c>
      <c r="CE59" s="18">
        <v>8252</v>
      </c>
      <c r="CF59" s="18">
        <v>8154</v>
      </c>
      <c r="CG59" s="17">
        <v>1344</v>
      </c>
      <c r="CH59" s="15">
        <v>185</v>
      </c>
      <c r="CI59" s="15">
        <v>54</v>
      </c>
      <c r="CJ59" s="16">
        <f t="shared" si="31"/>
        <v>98.812409112942319</v>
      </c>
    </row>
    <row r="60" spans="2:88" ht="13.75" customHeight="1">
      <c r="B60" s="64">
        <v>2000</v>
      </c>
      <c r="C60" s="38">
        <v>5173</v>
      </c>
      <c r="D60" s="38">
        <v>2941</v>
      </c>
      <c r="E60" s="26">
        <v>3797</v>
      </c>
      <c r="F60" s="15">
        <v>214</v>
      </c>
      <c r="G60" s="15">
        <v>1638</v>
      </c>
      <c r="H60" s="16">
        <f t="shared" si="24"/>
        <v>56.852890005799345</v>
      </c>
      <c r="J60" s="64">
        <v>2000</v>
      </c>
      <c r="K60" s="17">
        <v>13225</v>
      </c>
      <c r="L60" s="17">
        <v>7195</v>
      </c>
      <c r="M60" s="19">
        <v>8119</v>
      </c>
      <c r="N60" s="15">
        <v>459</v>
      </c>
      <c r="O60" s="15">
        <v>2009</v>
      </c>
      <c r="P60" s="16">
        <f t="shared" si="25"/>
        <v>54.404536862003781</v>
      </c>
      <c r="R60" s="64">
        <v>2000</v>
      </c>
      <c r="S60" s="49">
        <v>44384</v>
      </c>
      <c r="T60" s="49">
        <v>35255</v>
      </c>
      <c r="U60" s="49">
        <v>8492</v>
      </c>
      <c r="V60" s="15">
        <v>1186</v>
      </c>
      <c r="W60" s="15">
        <v>510</v>
      </c>
      <c r="X60" s="16">
        <f t="shared" si="26"/>
        <v>79.431777217015139</v>
      </c>
      <c r="AH60" s="64">
        <v>2000</v>
      </c>
      <c r="AI60" s="18">
        <v>55850</v>
      </c>
      <c r="AJ60" s="18">
        <v>55271</v>
      </c>
      <c r="AK60" s="18">
        <v>57138</v>
      </c>
      <c r="AL60" s="15">
        <v>8607</v>
      </c>
      <c r="AM60" s="15">
        <v>27110</v>
      </c>
      <c r="AN60" s="16">
        <f t="shared" si="23"/>
        <v>98.9632945389436</v>
      </c>
      <c r="AP60" s="64">
        <v>2000</v>
      </c>
      <c r="AQ60" s="18">
        <v>7412</v>
      </c>
      <c r="AR60" s="18">
        <v>3602</v>
      </c>
      <c r="AS60" s="19">
        <v>2286</v>
      </c>
      <c r="AT60" s="15">
        <v>15</v>
      </c>
      <c r="AU60" s="15">
        <v>344</v>
      </c>
      <c r="AV60" s="16">
        <f t="shared" si="27"/>
        <v>48.5968699406368</v>
      </c>
      <c r="AX60" s="64">
        <v>2000</v>
      </c>
      <c r="AY60" s="13">
        <v>2082</v>
      </c>
      <c r="AZ60" s="13">
        <v>2049</v>
      </c>
      <c r="BA60" s="14">
        <v>1997</v>
      </c>
      <c r="BB60" s="15">
        <v>38</v>
      </c>
      <c r="BC60" s="15">
        <v>420</v>
      </c>
      <c r="BD60" s="16">
        <f t="shared" si="28"/>
        <v>98.414985590778102</v>
      </c>
      <c r="BF60" s="64">
        <v>2000</v>
      </c>
      <c r="BG60" s="18">
        <v>87943</v>
      </c>
      <c r="BH60" s="18">
        <v>6364</v>
      </c>
      <c r="BI60" s="17">
        <v>4062</v>
      </c>
      <c r="BJ60" s="15">
        <v>208</v>
      </c>
      <c r="BK60" s="15">
        <v>1174</v>
      </c>
      <c r="BL60" s="16">
        <f t="shared" si="29"/>
        <v>7.2365054637663038</v>
      </c>
      <c r="BN60" s="64">
        <v>2000</v>
      </c>
      <c r="BO60" s="18">
        <v>1554</v>
      </c>
      <c r="BP60" s="18">
        <v>1377</v>
      </c>
      <c r="BQ60" s="22">
        <v>1179</v>
      </c>
      <c r="BR60" s="15">
        <v>11</v>
      </c>
      <c r="BS60" s="15">
        <v>56</v>
      </c>
      <c r="BT60" s="16">
        <f t="shared" si="30"/>
        <v>88.610038610038615</v>
      </c>
      <c r="BV60" s="64">
        <v>2000</v>
      </c>
      <c r="BW60" s="18">
        <v>302</v>
      </c>
      <c r="BX60" s="18">
        <v>272</v>
      </c>
      <c r="BY60" s="19">
        <v>180</v>
      </c>
      <c r="BZ60" s="15">
        <v>13</v>
      </c>
      <c r="CA60" s="15">
        <v>12</v>
      </c>
      <c r="CB60" s="16">
        <v>90.066225165562912</v>
      </c>
      <c r="CD60" s="64">
        <v>2000</v>
      </c>
      <c r="CE60" s="18">
        <v>7558</v>
      </c>
      <c r="CF60" s="18">
        <v>7238</v>
      </c>
      <c r="CG60" s="17">
        <v>1562</v>
      </c>
      <c r="CH60" s="15">
        <v>277</v>
      </c>
      <c r="CI60" s="15">
        <v>56</v>
      </c>
      <c r="CJ60" s="16">
        <f t="shared" si="31"/>
        <v>95.766075681397197</v>
      </c>
    </row>
    <row r="61" spans="2:88" ht="13.75" customHeight="1">
      <c r="B61" s="64">
        <v>2001</v>
      </c>
      <c r="C61" s="38">
        <v>6393</v>
      </c>
      <c r="D61" s="38">
        <v>3115</v>
      </c>
      <c r="E61" s="26">
        <v>4096</v>
      </c>
      <c r="F61" s="15">
        <v>254</v>
      </c>
      <c r="G61" s="15">
        <v>1670</v>
      </c>
      <c r="H61" s="16">
        <f t="shared" si="24"/>
        <v>48.725168152666981</v>
      </c>
      <c r="J61" s="64">
        <v>2001</v>
      </c>
      <c r="K61" s="17">
        <v>16928</v>
      </c>
      <c r="L61" s="17">
        <v>7852</v>
      </c>
      <c r="M61" s="19">
        <v>8636</v>
      </c>
      <c r="N61" s="15">
        <v>538</v>
      </c>
      <c r="O61" s="15">
        <v>1915</v>
      </c>
      <c r="P61" s="16">
        <f t="shared" si="25"/>
        <v>46.384688090737242</v>
      </c>
      <c r="R61" s="64">
        <v>2001</v>
      </c>
      <c r="S61" s="49">
        <v>43104</v>
      </c>
      <c r="T61" s="49">
        <v>30017</v>
      </c>
      <c r="U61" s="52">
        <v>8495</v>
      </c>
      <c r="V61" s="15">
        <v>1120</v>
      </c>
      <c r="W61" s="15">
        <v>449</v>
      </c>
      <c r="X61" s="16">
        <f t="shared" si="26"/>
        <v>69.638548626577574</v>
      </c>
      <c r="AH61" s="64">
        <v>2001</v>
      </c>
      <c r="AI61" s="17">
        <v>63775</v>
      </c>
      <c r="AJ61" s="18">
        <v>62773</v>
      </c>
      <c r="AK61" s="18">
        <v>64628</v>
      </c>
      <c r="AL61" s="15">
        <v>9896</v>
      </c>
      <c r="AM61" s="15">
        <v>30965</v>
      </c>
      <c r="AN61" s="16">
        <f t="shared" si="23"/>
        <v>98.428851430811449</v>
      </c>
      <c r="AP61" s="64">
        <v>2001</v>
      </c>
      <c r="AQ61" s="18">
        <v>9326</v>
      </c>
      <c r="AR61" s="18">
        <v>3887</v>
      </c>
      <c r="AS61" s="19">
        <v>2236</v>
      </c>
      <c r="AT61" s="15">
        <v>16</v>
      </c>
      <c r="AU61" s="15">
        <v>321</v>
      </c>
      <c r="AV61" s="16">
        <f t="shared" si="27"/>
        <v>41.67917649581814</v>
      </c>
      <c r="AX61" s="64">
        <v>2001</v>
      </c>
      <c r="AY61" s="13">
        <v>2354</v>
      </c>
      <c r="AZ61" s="13">
        <v>2302</v>
      </c>
      <c r="BA61" s="14">
        <v>2057</v>
      </c>
      <c r="BB61" s="15">
        <v>58</v>
      </c>
      <c r="BC61" s="15">
        <v>370</v>
      </c>
      <c r="BD61" s="16">
        <f t="shared" si="28"/>
        <v>97.790994052676297</v>
      </c>
      <c r="BF61" s="64">
        <v>2001</v>
      </c>
      <c r="BG61" s="18">
        <v>145936</v>
      </c>
      <c r="BH61" s="18">
        <v>7662</v>
      </c>
      <c r="BI61" s="17">
        <v>4222</v>
      </c>
      <c r="BJ61" s="15">
        <v>238</v>
      </c>
      <c r="BK61" s="15">
        <v>1123</v>
      </c>
      <c r="BL61" s="16">
        <f t="shared" si="29"/>
        <v>5.2502466834776893</v>
      </c>
      <c r="BN61" s="64">
        <v>2001</v>
      </c>
      <c r="BO61" s="18">
        <v>1771</v>
      </c>
      <c r="BP61" s="18">
        <v>1438</v>
      </c>
      <c r="BQ61" s="22">
        <v>1261</v>
      </c>
      <c r="BR61" s="15">
        <v>33</v>
      </c>
      <c r="BS61" s="15">
        <v>54</v>
      </c>
      <c r="BT61" s="16">
        <f t="shared" si="30"/>
        <v>81.197063805759456</v>
      </c>
      <c r="BV61" s="64">
        <v>2001</v>
      </c>
      <c r="BW61" s="18">
        <v>237</v>
      </c>
      <c r="BX61" s="18">
        <v>211</v>
      </c>
      <c r="BY61" s="19">
        <v>179</v>
      </c>
      <c r="BZ61" s="15">
        <v>18</v>
      </c>
      <c r="CA61" s="15">
        <v>11</v>
      </c>
      <c r="CB61" s="16">
        <v>89.029535864978897</v>
      </c>
      <c r="CD61" s="64">
        <v>2001</v>
      </c>
      <c r="CE61" s="18">
        <v>5980</v>
      </c>
      <c r="CF61" s="18">
        <v>5656</v>
      </c>
      <c r="CG61" s="17">
        <v>1558</v>
      </c>
      <c r="CH61" s="15">
        <v>243</v>
      </c>
      <c r="CI61" s="15">
        <v>50</v>
      </c>
      <c r="CJ61" s="16">
        <f t="shared" si="31"/>
        <v>94.58193979933111</v>
      </c>
    </row>
    <row r="62" spans="2:88" ht="13.75" customHeight="1">
      <c r="B62" s="64">
        <v>2002</v>
      </c>
      <c r="C62" s="13">
        <v>6984</v>
      </c>
      <c r="D62" s="13">
        <v>3566</v>
      </c>
      <c r="E62" s="13">
        <v>4151</v>
      </c>
      <c r="F62" s="23">
        <v>279</v>
      </c>
      <c r="G62" s="15">
        <v>1586</v>
      </c>
      <c r="H62" s="16">
        <f t="shared" si="24"/>
        <v>51.059564719358534</v>
      </c>
      <c r="J62" s="64">
        <v>2002</v>
      </c>
      <c r="K62" s="17">
        <v>19442</v>
      </c>
      <c r="L62" s="17">
        <v>8348</v>
      </c>
      <c r="M62" s="17">
        <v>9132</v>
      </c>
      <c r="N62" s="23">
        <v>581</v>
      </c>
      <c r="O62" s="15">
        <v>1794</v>
      </c>
      <c r="P62" s="16">
        <f t="shared" si="25"/>
        <v>42.937969344717622</v>
      </c>
      <c r="R62" s="64">
        <v>2002</v>
      </c>
      <c r="S62" s="52">
        <v>49482</v>
      </c>
      <c r="T62" s="52">
        <v>31547</v>
      </c>
      <c r="U62" s="52">
        <v>9507</v>
      </c>
      <c r="V62" s="23">
        <v>1315</v>
      </c>
      <c r="W62" s="15">
        <v>559</v>
      </c>
      <c r="X62" s="16">
        <f t="shared" si="26"/>
        <v>63.754496584616632</v>
      </c>
      <c r="AH62" s="64">
        <v>2002</v>
      </c>
      <c r="AI62" s="17">
        <v>71782</v>
      </c>
      <c r="AJ62" s="17">
        <v>70240</v>
      </c>
      <c r="AK62" s="17">
        <v>72283</v>
      </c>
      <c r="AL62" s="23">
        <v>11372</v>
      </c>
      <c r="AM62" s="15">
        <v>34263</v>
      </c>
      <c r="AN62" s="16">
        <f t="shared" si="23"/>
        <v>97.851829149368911</v>
      </c>
      <c r="AP62" s="64">
        <v>2002</v>
      </c>
      <c r="AQ62" s="17">
        <v>9476</v>
      </c>
      <c r="AR62" s="17">
        <v>3367</v>
      </c>
      <c r="AS62" s="17">
        <v>2130</v>
      </c>
      <c r="AT62" s="23">
        <v>10</v>
      </c>
      <c r="AU62" s="15">
        <v>256</v>
      </c>
      <c r="AV62" s="16">
        <f t="shared" si="27"/>
        <v>35.531869987336428</v>
      </c>
      <c r="AX62" s="64">
        <v>2002</v>
      </c>
      <c r="AY62" s="13">
        <v>2621</v>
      </c>
      <c r="AZ62" s="13">
        <v>2544</v>
      </c>
      <c r="BA62" s="13">
        <v>2194</v>
      </c>
      <c r="BB62" s="23">
        <v>61</v>
      </c>
      <c r="BC62" s="15">
        <v>342</v>
      </c>
      <c r="BD62" s="16">
        <f t="shared" si="28"/>
        <v>97.062190003815331</v>
      </c>
      <c r="BF62" s="64">
        <v>2002</v>
      </c>
      <c r="BG62" s="17">
        <v>196018</v>
      </c>
      <c r="BH62" s="17">
        <v>9607</v>
      </c>
      <c r="BI62" s="17">
        <v>4931</v>
      </c>
      <c r="BJ62" s="24">
        <v>269</v>
      </c>
      <c r="BK62" s="15">
        <v>1174</v>
      </c>
      <c r="BL62" s="16">
        <f t="shared" si="29"/>
        <v>4.9010805130141106</v>
      </c>
      <c r="BN62" s="64">
        <v>2002</v>
      </c>
      <c r="BO62" s="17">
        <v>2052</v>
      </c>
      <c r="BP62" s="17">
        <v>1573</v>
      </c>
      <c r="BQ62" s="17">
        <v>1371</v>
      </c>
      <c r="BR62" s="24">
        <v>20</v>
      </c>
      <c r="BS62" s="15">
        <v>53</v>
      </c>
      <c r="BT62" s="16">
        <f t="shared" si="30"/>
        <v>76.656920077972714</v>
      </c>
      <c r="BV62" s="64">
        <v>2002</v>
      </c>
      <c r="BW62" s="17">
        <v>251</v>
      </c>
      <c r="BX62" s="17">
        <v>215</v>
      </c>
      <c r="BY62" s="17">
        <v>173</v>
      </c>
      <c r="BZ62" s="23">
        <v>18</v>
      </c>
      <c r="CA62" s="15">
        <v>16</v>
      </c>
      <c r="CB62" s="16">
        <v>85.6573705179283</v>
      </c>
      <c r="CD62" s="64">
        <v>2002</v>
      </c>
      <c r="CE62" s="17">
        <v>6032</v>
      </c>
      <c r="CF62" s="17">
        <v>5586</v>
      </c>
      <c r="CG62" s="17">
        <v>1996</v>
      </c>
      <c r="CH62" s="23">
        <v>354</v>
      </c>
      <c r="CI62" s="15">
        <v>49</v>
      </c>
      <c r="CJ62" s="16">
        <f t="shared" si="31"/>
        <v>92.606100795755964</v>
      </c>
    </row>
    <row r="63" spans="2:88" ht="13.75" customHeight="1">
      <c r="B63" s="64">
        <v>2003</v>
      </c>
      <c r="C63" s="13">
        <v>7664</v>
      </c>
      <c r="D63" s="13">
        <v>3855</v>
      </c>
      <c r="E63" s="26">
        <v>4698</v>
      </c>
      <c r="F63" s="23">
        <v>304</v>
      </c>
      <c r="G63" s="27">
        <v>1771</v>
      </c>
      <c r="H63" s="16">
        <f t="shared" si="24"/>
        <v>50.300104384133611</v>
      </c>
      <c r="J63" s="64">
        <v>2003</v>
      </c>
      <c r="K63" s="17">
        <v>21937</v>
      </c>
      <c r="L63" s="22">
        <v>9539</v>
      </c>
      <c r="M63" s="19">
        <v>10124</v>
      </c>
      <c r="N63" s="23">
        <v>573</v>
      </c>
      <c r="O63" s="27">
        <v>1714</v>
      </c>
      <c r="P63" s="16">
        <f t="shared" si="25"/>
        <v>43.483612162100563</v>
      </c>
      <c r="R63" s="64">
        <v>2003</v>
      </c>
      <c r="S63" s="52">
        <v>60298</v>
      </c>
      <c r="T63" s="52">
        <v>30364</v>
      </c>
      <c r="U63" s="52">
        <v>10194</v>
      </c>
      <c r="V63" s="23">
        <v>1523</v>
      </c>
      <c r="W63" s="15">
        <v>672</v>
      </c>
      <c r="X63" s="16">
        <f t="shared" si="26"/>
        <v>50.356562406713323</v>
      </c>
      <c r="AH63" s="64">
        <v>2003</v>
      </c>
      <c r="AI63" s="17">
        <v>90163</v>
      </c>
      <c r="AJ63" s="17">
        <v>87587</v>
      </c>
      <c r="AK63" s="17">
        <v>89358</v>
      </c>
      <c r="AL63" s="23">
        <v>13930</v>
      </c>
      <c r="AM63" s="15">
        <v>38547</v>
      </c>
      <c r="AN63" s="16">
        <f t="shared" si="23"/>
        <v>97.14295220877743</v>
      </c>
      <c r="AP63" s="64">
        <v>2003</v>
      </c>
      <c r="AQ63" s="17">
        <v>10029</v>
      </c>
      <c r="AR63" s="17">
        <v>3893</v>
      </c>
      <c r="AS63" s="17">
        <v>2273</v>
      </c>
      <c r="AT63" s="23">
        <v>12</v>
      </c>
      <c r="AU63" s="15">
        <v>331</v>
      </c>
      <c r="AV63" s="16">
        <f t="shared" si="27"/>
        <v>38.817429454581713</v>
      </c>
      <c r="AX63" s="64">
        <v>2003</v>
      </c>
      <c r="AY63" s="13">
        <v>3007</v>
      </c>
      <c r="AZ63" s="26">
        <v>2909</v>
      </c>
      <c r="BA63" s="13">
        <v>2508</v>
      </c>
      <c r="BB63" s="23">
        <v>75</v>
      </c>
      <c r="BC63" s="27">
        <v>307</v>
      </c>
      <c r="BD63" s="16">
        <f t="shared" si="28"/>
        <v>96.740937811772525</v>
      </c>
      <c r="BF63" s="64">
        <v>2003</v>
      </c>
      <c r="BG63" s="17">
        <v>230743</v>
      </c>
      <c r="BH63" s="17">
        <v>11100</v>
      </c>
      <c r="BI63" s="17">
        <v>5331</v>
      </c>
      <c r="BJ63" s="24">
        <v>298</v>
      </c>
      <c r="BK63" s="15">
        <v>1363</v>
      </c>
      <c r="BL63" s="16">
        <f t="shared" si="29"/>
        <v>4.8105467988194661</v>
      </c>
      <c r="BN63" s="64">
        <v>2003</v>
      </c>
      <c r="BO63" s="17">
        <v>2422</v>
      </c>
      <c r="BP63" s="17">
        <v>1706</v>
      </c>
      <c r="BQ63" s="17">
        <v>1456</v>
      </c>
      <c r="BR63" s="24">
        <v>29</v>
      </c>
      <c r="BS63" s="15">
        <v>56</v>
      </c>
      <c r="BT63" s="16">
        <f t="shared" si="30"/>
        <v>70.437654830718415</v>
      </c>
      <c r="BV63" s="64">
        <v>2003</v>
      </c>
      <c r="BW63" s="17">
        <v>284</v>
      </c>
      <c r="BX63" s="17">
        <v>231</v>
      </c>
      <c r="BY63" s="17">
        <v>151</v>
      </c>
      <c r="BZ63" s="23">
        <v>11</v>
      </c>
      <c r="CA63" s="15">
        <v>7</v>
      </c>
      <c r="CB63" s="16">
        <v>81.338028169014095</v>
      </c>
      <c r="CD63" s="64">
        <v>2003</v>
      </c>
      <c r="CE63" s="17">
        <v>6269</v>
      </c>
      <c r="CF63" s="17">
        <v>5700</v>
      </c>
      <c r="CG63" s="17">
        <v>1973</v>
      </c>
      <c r="CH63" s="23">
        <v>367</v>
      </c>
      <c r="CI63" s="15">
        <v>62</v>
      </c>
      <c r="CJ63" s="16">
        <f t="shared" si="31"/>
        <v>90.923592279470412</v>
      </c>
    </row>
    <row r="64" spans="2:88" ht="13.75" customHeight="1">
      <c r="B64" s="64">
        <v>2004</v>
      </c>
      <c r="C64" s="13">
        <v>7295</v>
      </c>
      <c r="D64" s="13">
        <v>3666</v>
      </c>
      <c r="E64" s="26">
        <v>4154</v>
      </c>
      <c r="F64" s="23">
        <v>239</v>
      </c>
      <c r="G64" s="27">
        <v>1273</v>
      </c>
      <c r="H64" s="16">
        <f t="shared" si="24"/>
        <v>50.253598355037695</v>
      </c>
      <c r="J64" s="64">
        <v>2004</v>
      </c>
      <c r="K64" s="17">
        <v>23691</v>
      </c>
      <c r="L64" s="22">
        <v>10666</v>
      </c>
      <c r="M64" s="19">
        <v>11002</v>
      </c>
      <c r="N64" s="23">
        <v>727</v>
      </c>
      <c r="O64" s="27">
        <v>1608</v>
      </c>
      <c r="P64" s="16">
        <f t="shared" si="25"/>
        <v>45.021316111603561</v>
      </c>
      <c r="R64" s="64">
        <v>2004</v>
      </c>
      <c r="S64" s="52">
        <v>83015</v>
      </c>
      <c r="T64" s="53">
        <v>26617</v>
      </c>
      <c r="U64" s="52">
        <v>11238</v>
      </c>
      <c r="V64" s="23">
        <v>1695</v>
      </c>
      <c r="W64" s="27">
        <v>1077</v>
      </c>
      <c r="X64" s="16">
        <f t="shared" si="26"/>
        <v>32.062880202373066</v>
      </c>
      <c r="AH64" s="64">
        <v>2004</v>
      </c>
      <c r="AI64" s="17">
        <v>101869</v>
      </c>
      <c r="AJ64" s="22">
        <v>95845</v>
      </c>
      <c r="AK64" s="17">
        <v>96083</v>
      </c>
      <c r="AL64" s="23">
        <v>14984</v>
      </c>
      <c r="AM64" s="27">
        <v>37194</v>
      </c>
      <c r="AN64" s="16">
        <f t="shared" si="23"/>
        <v>94.086522887237521</v>
      </c>
      <c r="AP64" s="64">
        <v>2004</v>
      </c>
      <c r="AQ64" s="17">
        <v>9184</v>
      </c>
      <c r="AR64" s="22">
        <v>3656</v>
      </c>
      <c r="AS64" s="17">
        <v>2225</v>
      </c>
      <c r="AT64" s="23">
        <v>15</v>
      </c>
      <c r="AU64" s="27">
        <v>253</v>
      </c>
      <c r="AV64" s="16">
        <f t="shared" si="27"/>
        <v>39.808362369337978</v>
      </c>
      <c r="AW64" s="8"/>
      <c r="AX64" s="64">
        <v>2004</v>
      </c>
      <c r="AY64" s="13">
        <v>3129</v>
      </c>
      <c r="AZ64" s="26">
        <v>2957</v>
      </c>
      <c r="BA64" s="13">
        <v>2705</v>
      </c>
      <c r="BB64" s="23">
        <v>88</v>
      </c>
      <c r="BC64" s="27">
        <v>270</v>
      </c>
      <c r="BD64" s="16">
        <f t="shared" si="28"/>
        <v>94.503036113774371</v>
      </c>
      <c r="BF64" s="64">
        <v>2004</v>
      </c>
      <c r="BG64" s="17">
        <v>226059</v>
      </c>
      <c r="BH64" s="22">
        <v>12332</v>
      </c>
      <c r="BI64" s="17">
        <v>5522</v>
      </c>
      <c r="BJ64" s="24">
        <v>341</v>
      </c>
      <c r="BK64" s="27">
        <v>1239</v>
      </c>
      <c r="BL64" s="16">
        <f t="shared" si="29"/>
        <v>5.4552130196099249</v>
      </c>
      <c r="BM64" s="8"/>
      <c r="BN64" s="64">
        <v>2004</v>
      </c>
      <c r="BO64" s="17">
        <v>2391</v>
      </c>
      <c r="BP64" s="22">
        <v>1669</v>
      </c>
      <c r="BQ64" s="17">
        <v>1451</v>
      </c>
      <c r="BR64" s="24">
        <v>29</v>
      </c>
      <c r="BS64" s="27">
        <v>66</v>
      </c>
      <c r="BT64" s="16">
        <f t="shared" si="30"/>
        <v>69.8034295273944</v>
      </c>
      <c r="BV64" s="64">
        <v>2004</v>
      </c>
      <c r="BW64" s="17">
        <v>320</v>
      </c>
      <c r="BX64" s="22">
        <v>232</v>
      </c>
      <c r="BY64" s="17">
        <v>187</v>
      </c>
      <c r="BZ64" s="23">
        <v>19</v>
      </c>
      <c r="CA64" s="27">
        <v>11</v>
      </c>
      <c r="CB64" s="16">
        <v>72.5</v>
      </c>
      <c r="CC64" s="8"/>
      <c r="CD64" s="64">
        <v>2004</v>
      </c>
      <c r="CE64" s="17">
        <v>5829</v>
      </c>
      <c r="CF64" s="22">
        <v>5033</v>
      </c>
      <c r="CG64" s="17">
        <v>2052</v>
      </c>
      <c r="CH64" s="23">
        <f>307+65+15</f>
        <v>387</v>
      </c>
      <c r="CI64" s="27">
        <v>81</v>
      </c>
      <c r="CJ64" s="16">
        <f t="shared" si="31"/>
        <v>86.344141362154744</v>
      </c>
    </row>
    <row r="65" spans="2:89" ht="13.75" customHeight="1">
      <c r="B65" s="64">
        <v>2005</v>
      </c>
      <c r="C65" s="13">
        <v>5988</v>
      </c>
      <c r="D65" s="13">
        <v>3269</v>
      </c>
      <c r="E65" s="13">
        <v>3844</v>
      </c>
      <c r="F65" s="23">
        <v>290</v>
      </c>
      <c r="G65" s="23">
        <v>1146</v>
      </c>
      <c r="H65" s="16">
        <f t="shared" si="24"/>
        <v>54.592518370073478</v>
      </c>
      <c r="J65" s="64">
        <v>2005</v>
      </c>
      <c r="K65" s="17">
        <v>25815</v>
      </c>
      <c r="L65" s="17">
        <v>13703</v>
      </c>
      <c r="M65" s="17">
        <v>13970</v>
      </c>
      <c r="N65" s="23">
        <v>883</v>
      </c>
      <c r="O65" s="23">
        <v>1532</v>
      </c>
      <c r="P65" s="16">
        <f t="shared" si="25"/>
        <v>53.081541739298864</v>
      </c>
      <c r="R65" s="64">
        <v>2005</v>
      </c>
      <c r="S65" s="52">
        <v>85596</v>
      </c>
      <c r="T65" s="52">
        <v>29384</v>
      </c>
      <c r="U65" s="52">
        <v>11648</v>
      </c>
      <c r="V65" s="23">
        <v>1925</v>
      </c>
      <c r="W65" s="23">
        <v>1030</v>
      </c>
      <c r="X65" s="16">
        <f t="shared" si="26"/>
        <v>34.328706948922843</v>
      </c>
      <c r="AH65" s="64">
        <v>2005</v>
      </c>
      <c r="AI65" s="17">
        <v>95520</v>
      </c>
      <c r="AJ65" s="17">
        <v>90897</v>
      </c>
      <c r="AK65" s="17">
        <v>91306</v>
      </c>
      <c r="AL65" s="23">
        <v>14182</v>
      </c>
      <c r="AM65" s="23">
        <v>32326</v>
      </c>
      <c r="AN65" s="16">
        <f t="shared" si="23"/>
        <v>95.160175879396974</v>
      </c>
      <c r="AP65" s="64">
        <v>2005</v>
      </c>
      <c r="AQ65" s="17">
        <v>8751</v>
      </c>
      <c r="AR65" s="17">
        <v>3797</v>
      </c>
      <c r="AS65" s="17">
        <v>2286</v>
      </c>
      <c r="AT65" s="23">
        <v>13</v>
      </c>
      <c r="AU65" s="23">
        <v>282</v>
      </c>
      <c r="AV65" s="16">
        <f t="shared" si="27"/>
        <v>43.389326934064677</v>
      </c>
      <c r="AW65" s="8"/>
      <c r="AX65" s="64">
        <v>2005</v>
      </c>
      <c r="AY65" s="13">
        <v>3327</v>
      </c>
      <c r="AZ65" s="13">
        <v>3188</v>
      </c>
      <c r="BA65" s="13">
        <v>2868</v>
      </c>
      <c r="BB65" s="23">
        <v>101</v>
      </c>
      <c r="BC65" s="23">
        <v>274</v>
      </c>
      <c r="BD65" s="16">
        <f t="shared" si="28"/>
        <v>95.822061917643509</v>
      </c>
      <c r="BF65" s="64">
        <v>2005</v>
      </c>
      <c r="BG65" s="17">
        <v>205312</v>
      </c>
      <c r="BH65" s="17">
        <v>12884</v>
      </c>
      <c r="BI65" s="17">
        <v>6362</v>
      </c>
      <c r="BJ65" s="24">
        <v>452</v>
      </c>
      <c r="BK65" s="23">
        <v>1551</v>
      </c>
      <c r="BL65" s="16">
        <f t="shared" si="29"/>
        <v>6.2753273067331676</v>
      </c>
      <c r="BM65" s="8"/>
      <c r="BN65" s="64">
        <v>2005</v>
      </c>
      <c r="BO65" s="17">
        <v>2420</v>
      </c>
      <c r="BP65" s="17">
        <v>1741</v>
      </c>
      <c r="BQ65" s="17">
        <v>1502</v>
      </c>
      <c r="BR65" s="24">
        <v>20</v>
      </c>
      <c r="BS65" s="23">
        <v>67</v>
      </c>
      <c r="BT65" s="16">
        <f t="shared" si="30"/>
        <v>71.942148760330582</v>
      </c>
      <c r="BV65" s="64">
        <v>2005</v>
      </c>
      <c r="BW65" s="17">
        <v>277</v>
      </c>
      <c r="BX65" s="17">
        <v>204</v>
      </c>
      <c r="BY65" s="17">
        <v>176</v>
      </c>
      <c r="BZ65" s="23">
        <v>29</v>
      </c>
      <c r="CA65" s="23">
        <v>8</v>
      </c>
      <c r="CB65" s="16">
        <v>73.646209386281583</v>
      </c>
      <c r="CC65" s="8"/>
      <c r="CD65" s="64">
        <v>2005</v>
      </c>
      <c r="CE65" s="17">
        <v>5585</v>
      </c>
      <c r="CF65" s="17">
        <v>4928</v>
      </c>
      <c r="CG65" s="17">
        <v>1793</v>
      </c>
      <c r="CH65" s="23">
        <f>12+43+293</f>
        <v>348</v>
      </c>
      <c r="CI65" s="23">
        <v>63</v>
      </c>
      <c r="CJ65" s="16">
        <f t="shared" si="31"/>
        <v>88.236347358997307</v>
      </c>
    </row>
    <row r="66" spans="2:89" ht="13.75" customHeight="1">
      <c r="B66" s="64">
        <v>2006</v>
      </c>
      <c r="C66" s="13">
        <v>5108</v>
      </c>
      <c r="D66" s="13">
        <v>3061</v>
      </c>
      <c r="E66" s="13">
        <v>3335</v>
      </c>
      <c r="F66" s="23">
        <v>254</v>
      </c>
      <c r="G66" s="23">
        <v>892</v>
      </c>
      <c r="H66" s="16">
        <f t="shared" si="24"/>
        <v>59.925606891151141</v>
      </c>
      <c r="J66" s="64">
        <v>2006</v>
      </c>
      <c r="K66" s="17">
        <v>31002</v>
      </c>
      <c r="L66" s="17">
        <v>19405</v>
      </c>
      <c r="M66" s="17">
        <v>19802</v>
      </c>
      <c r="N66" s="23">
        <v>1281</v>
      </c>
      <c r="O66" s="23">
        <v>1505</v>
      </c>
      <c r="P66" s="16">
        <f t="shared" ref="P66:P73" si="32">L66/K66%</f>
        <v>62.592735952519199</v>
      </c>
      <c r="R66" s="64">
        <v>2006</v>
      </c>
      <c r="S66" s="52">
        <v>74632</v>
      </c>
      <c r="T66" s="52">
        <v>30127</v>
      </c>
      <c r="U66" s="52">
        <v>12406</v>
      </c>
      <c r="V66" s="23">
        <v>2137</v>
      </c>
      <c r="W66" s="23">
        <v>1186</v>
      </c>
      <c r="X66" s="16">
        <f t="shared" ref="X66:X73" si="33">T66/S66%</f>
        <v>40.367402722692674</v>
      </c>
      <c r="AH66" s="64">
        <v>2006</v>
      </c>
      <c r="AI66" s="17">
        <v>93436</v>
      </c>
      <c r="AJ66" s="17">
        <v>89012</v>
      </c>
      <c r="AK66" s="17">
        <v>89444</v>
      </c>
      <c r="AL66" s="23">
        <v>14040</v>
      </c>
      <c r="AM66" s="23">
        <v>30528</v>
      </c>
      <c r="AN66" s="16">
        <f t="shared" si="23"/>
        <v>95.265208270902008</v>
      </c>
      <c r="AP66" s="64">
        <v>2006</v>
      </c>
      <c r="AQ66" s="17">
        <v>8326</v>
      </c>
      <c r="AR66" s="17">
        <v>3779</v>
      </c>
      <c r="AS66" s="17">
        <v>2254</v>
      </c>
      <c r="AT66" s="23">
        <v>11</v>
      </c>
      <c r="AU66" s="23">
        <v>242</v>
      </c>
      <c r="AV66" s="16">
        <f t="shared" ref="AV66:AV73" si="34">AR66/AQ66%</f>
        <v>45.387941388421808</v>
      </c>
      <c r="AW66" s="8"/>
      <c r="AX66" s="64">
        <v>2006</v>
      </c>
      <c r="AY66" s="13">
        <v>3576</v>
      </c>
      <c r="AZ66" s="13">
        <v>3402</v>
      </c>
      <c r="BA66" s="13">
        <v>3118</v>
      </c>
      <c r="BB66" s="23">
        <v>123</v>
      </c>
      <c r="BC66" s="23">
        <v>275</v>
      </c>
      <c r="BD66" s="16">
        <f t="shared" si="28"/>
        <v>95.134228187919462</v>
      </c>
      <c r="BF66" s="64">
        <v>2006</v>
      </c>
      <c r="BG66" s="17">
        <v>194824</v>
      </c>
      <c r="BH66" s="17">
        <v>13816</v>
      </c>
      <c r="BI66" s="17">
        <v>6551</v>
      </c>
      <c r="BJ66" s="24">
        <v>485</v>
      </c>
      <c r="BK66" s="23">
        <v>1598</v>
      </c>
      <c r="BL66" s="16">
        <f t="shared" ref="BL66:BL73" si="35">BH66/BG66%</f>
        <v>7.0915287644232743</v>
      </c>
      <c r="BM66" s="8"/>
      <c r="BN66" s="64">
        <v>2006</v>
      </c>
      <c r="BO66" s="17">
        <v>2602</v>
      </c>
      <c r="BP66" s="17">
        <v>1999</v>
      </c>
      <c r="BQ66" s="17">
        <v>1715</v>
      </c>
      <c r="BR66" s="24">
        <v>42</v>
      </c>
      <c r="BS66" s="23">
        <v>75</v>
      </c>
      <c r="BT66" s="16">
        <f t="shared" ref="BT66:BT73" si="36">BP66/BO66%</f>
        <v>76.825518831667949</v>
      </c>
      <c r="BV66" s="64">
        <v>2006</v>
      </c>
      <c r="BW66" s="17">
        <v>199</v>
      </c>
      <c r="BX66" s="17">
        <v>180</v>
      </c>
      <c r="BY66" s="17">
        <v>167</v>
      </c>
      <c r="BZ66" s="23">
        <v>26</v>
      </c>
      <c r="CA66" s="23">
        <v>16</v>
      </c>
      <c r="CB66" s="16">
        <v>90.452261306532662</v>
      </c>
      <c r="CC66" s="8"/>
      <c r="CD66" s="64">
        <v>2006</v>
      </c>
      <c r="CE66" s="17">
        <f>4832+395+229</f>
        <v>5456</v>
      </c>
      <c r="CF66" s="17">
        <f>4258+319+173</f>
        <v>4750</v>
      </c>
      <c r="CG66" s="17">
        <f>1574+121+47</f>
        <v>1742</v>
      </c>
      <c r="CH66" s="23">
        <v>356</v>
      </c>
      <c r="CI66" s="23">
        <v>65</v>
      </c>
      <c r="CJ66" s="16">
        <f t="shared" ref="CJ66:CJ73" si="37">CF66/CE66%</f>
        <v>87.060117302052788</v>
      </c>
    </row>
    <row r="67" spans="2:89" ht="13.75" customHeight="1">
      <c r="B67" s="64">
        <v>2007</v>
      </c>
      <c r="C67" s="13">
        <v>4567</v>
      </c>
      <c r="D67" s="13">
        <v>2790</v>
      </c>
      <c r="E67" s="13">
        <v>2985</v>
      </c>
      <c r="F67" s="23">
        <v>212</v>
      </c>
      <c r="G67" s="23">
        <v>757</v>
      </c>
      <c r="H67" s="16">
        <f t="shared" si="24"/>
        <v>61.090431355375514</v>
      </c>
      <c r="J67" s="64">
        <v>2007</v>
      </c>
      <c r="K67" s="13">
        <v>31966</v>
      </c>
      <c r="L67" s="13">
        <v>21463</v>
      </c>
      <c r="M67" s="13">
        <v>21808</v>
      </c>
      <c r="N67" s="23">
        <v>1484</v>
      </c>
      <c r="O67" s="23">
        <v>1584</v>
      </c>
      <c r="P67" s="16">
        <f t="shared" si="32"/>
        <v>67.143214665582178</v>
      </c>
      <c r="R67" s="64">
        <v>2007</v>
      </c>
      <c r="S67" s="13">
        <v>67787</v>
      </c>
      <c r="T67" s="13">
        <v>27963</v>
      </c>
      <c r="U67" s="13">
        <v>12113</v>
      </c>
      <c r="V67" s="23">
        <v>2189</v>
      </c>
      <c r="W67" s="23">
        <v>1053</v>
      </c>
      <c r="X67" s="16">
        <f t="shared" si="33"/>
        <v>41.251272367858142</v>
      </c>
      <c r="AH67" s="64">
        <v>2007</v>
      </c>
      <c r="AI67" s="13">
        <v>83449</v>
      </c>
      <c r="AJ67" s="13">
        <v>79891</v>
      </c>
      <c r="AK67" s="13">
        <v>80192</v>
      </c>
      <c r="AL67" s="23">
        <v>12651</v>
      </c>
      <c r="AM67" s="23">
        <v>26437</v>
      </c>
      <c r="AN67" s="16">
        <f t="shared" si="23"/>
        <v>95.736317990629004</v>
      </c>
      <c r="AP67" s="64">
        <v>2007</v>
      </c>
      <c r="AQ67" s="13">
        <v>7664</v>
      </c>
      <c r="AR67" s="13">
        <v>3542</v>
      </c>
      <c r="AS67" s="13">
        <v>2240</v>
      </c>
      <c r="AT67" s="23">
        <v>4</v>
      </c>
      <c r="AU67" s="23">
        <v>262</v>
      </c>
      <c r="AV67" s="16">
        <f t="shared" si="34"/>
        <v>46.216075156576203</v>
      </c>
      <c r="AX67" s="64">
        <v>2007</v>
      </c>
      <c r="AY67" s="13">
        <v>3569</v>
      </c>
      <c r="AZ67" s="13">
        <v>3459</v>
      </c>
      <c r="BA67" s="13">
        <v>3181</v>
      </c>
      <c r="BB67" s="23">
        <v>126</v>
      </c>
      <c r="BC67" s="23">
        <v>259</v>
      </c>
      <c r="BD67" s="16">
        <f t="shared" ref="BD67:BD73" si="38">AZ67/AY67%</f>
        <v>96.917904174838895</v>
      </c>
      <c r="BF67" s="64">
        <v>2007</v>
      </c>
      <c r="BG67" s="13">
        <v>185472</v>
      </c>
      <c r="BH67" s="13">
        <v>13617</v>
      </c>
      <c r="BI67" s="13">
        <v>6575</v>
      </c>
      <c r="BJ67" s="23">
        <v>511</v>
      </c>
      <c r="BK67" s="23">
        <v>1657</v>
      </c>
      <c r="BL67" s="16">
        <f t="shared" si="35"/>
        <v>7.3418090062111796</v>
      </c>
      <c r="BN67" s="64">
        <v>2007</v>
      </c>
      <c r="BO67" s="13">
        <v>2286</v>
      </c>
      <c r="BP67" s="13">
        <v>1718</v>
      </c>
      <c r="BQ67" s="13">
        <v>1618</v>
      </c>
      <c r="BR67" s="23">
        <v>57</v>
      </c>
      <c r="BS67" s="23">
        <v>62</v>
      </c>
      <c r="BT67" s="16">
        <f t="shared" si="36"/>
        <v>75.153105861767287</v>
      </c>
      <c r="BV67" s="64">
        <v>2007</v>
      </c>
      <c r="BW67" s="13">
        <v>207</v>
      </c>
      <c r="BX67" s="13">
        <v>178</v>
      </c>
      <c r="BY67" s="13">
        <v>152</v>
      </c>
      <c r="BZ67" s="23">
        <v>14</v>
      </c>
      <c r="CA67" s="23">
        <v>12</v>
      </c>
      <c r="CB67" s="16">
        <f t="shared" ref="CB67:CB73" si="39">BX67/BW67%</f>
        <v>85.990338164251213</v>
      </c>
      <c r="CD67" s="64">
        <v>2007</v>
      </c>
      <c r="CE67" s="13">
        <f>3994+381+111</f>
        <v>4486</v>
      </c>
      <c r="CF67" s="13">
        <f>3582+298+91</f>
        <v>3971</v>
      </c>
      <c r="CG67" s="13">
        <f>1711+64+30</f>
        <v>1805</v>
      </c>
      <c r="CH67" s="23">
        <f>381+19+8</f>
        <v>408</v>
      </c>
      <c r="CI67" s="23">
        <f>45+3+9</f>
        <v>57</v>
      </c>
      <c r="CJ67" s="16">
        <f t="shared" si="37"/>
        <v>88.519839500668752</v>
      </c>
    </row>
    <row r="68" spans="2:89" ht="13.75" customHeight="1">
      <c r="B68" s="64">
        <v>2008</v>
      </c>
      <c r="C68" s="30">
        <v>4300</v>
      </c>
      <c r="D68" s="13">
        <v>2612</v>
      </c>
      <c r="E68" s="13">
        <v>2813</v>
      </c>
      <c r="F68" s="23">
        <v>196</v>
      </c>
      <c r="G68" s="23">
        <v>713</v>
      </c>
      <c r="H68" s="32">
        <f t="shared" si="24"/>
        <v>60.744186046511629</v>
      </c>
      <c r="J68" s="64">
        <v>2008</v>
      </c>
      <c r="K68" s="30">
        <v>31680</v>
      </c>
      <c r="L68" s="13">
        <v>21925</v>
      </c>
      <c r="M68" s="13">
        <v>22379</v>
      </c>
      <c r="N68" s="23">
        <v>1624</v>
      </c>
      <c r="O68" s="23">
        <v>1547</v>
      </c>
      <c r="P68" s="32">
        <f t="shared" si="32"/>
        <v>69.207702020202021</v>
      </c>
      <c r="R68" s="64">
        <v>2008</v>
      </c>
      <c r="S68" s="30">
        <v>64563</v>
      </c>
      <c r="T68" s="13">
        <v>30277</v>
      </c>
      <c r="U68" s="13">
        <v>12036</v>
      </c>
      <c r="V68" s="23">
        <v>2015</v>
      </c>
      <c r="W68" s="23">
        <v>1019</v>
      </c>
      <c r="X68" s="32">
        <f t="shared" si="33"/>
        <v>46.895280578659602</v>
      </c>
      <c r="AH68" s="64">
        <v>2008</v>
      </c>
      <c r="AI68" s="30">
        <v>68184</v>
      </c>
      <c r="AJ68" s="13">
        <v>64435</v>
      </c>
      <c r="AK68" s="13">
        <v>64256</v>
      </c>
      <c r="AL68" s="23">
        <v>9548</v>
      </c>
      <c r="AM68" s="23">
        <v>20594</v>
      </c>
      <c r="AN68" s="32">
        <f t="shared" si="23"/>
        <v>94.501642614103005</v>
      </c>
      <c r="AP68" s="64">
        <v>2008</v>
      </c>
      <c r="AQ68" s="30">
        <v>7137</v>
      </c>
      <c r="AR68" s="13">
        <v>3555</v>
      </c>
      <c r="AS68" s="13">
        <v>2219</v>
      </c>
      <c r="AT68" s="23">
        <v>13</v>
      </c>
      <c r="AU68" s="23">
        <v>275</v>
      </c>
      <c r="AV68" s="32">
        <f t="shared" si="34"/>
        <v>49.810844892812099</v>
      </c>
      <c r="AX68" s="64">
        <v>2008</v>
      </c>
      <c r="AY68" s="30">
        <v>3242</v>
      </c>
      <c r="AZ68" s="13">
        <v>3071</v>
      </c>
      <c r="BA68" s="13">
        <v>2945</v>
      </c>
      <c r="BB68" s="23">
        <v>134</v>
      </c>
      <c r="BC68" s="23">
        <v>248</v>
      </c>
      <c r="BD68" s="32">
        <f t="shared" si="38"/>
        <v>94.7254780999383</v>
      </c>
      <c r="BF68" s="64">
        <v>2008</v>
      </c>
      <c r="BG68" s="30">
        <v>179120</v>
      </c>
      <c r="BH68" s="13">
        <v>13129</v>
      </c>
      <c r="BI68" s="13">
        <v>6480</v>
      </c>
      <c r="BJ68" s="23">
        <v>493</v>
      </c>
      <c r="BK68" s="23">
        <v>1734</v>
      </c>
      <c r="BL68" s="32">
        <f t="shared" si="35"/>
        <v>7.3297230906654756</v>
      </c>
      <c r="BN68" s="64">
        <v>2008</v>
      </c>
      <c r="BO68" s="30">
        <v>2365</v>
      </c>
      <c r="BP68" s="13">
        <v>1782</v>
      </c>
      <c r="BQ68" s="13">
        <v>1613</v>
      </c>
      <c r="BR68" s="23">
        <v>34</v>
      </c>
      <c r="BS68" s="23">
        <v>88</v>
      </c>
      <c r="BT68" s="32">
        <f t="shared" si="36"/>
        <v>75.348837209302332</v>
      </c>
      <c r="BV68" s="64">
        <v>2008</v>
      </c>
      <c r="BW68" s="30">
        <v>156</v>
      </c>
      <c r="BX68" s="13">
        <v>141</v>
      </c>
      <c r="BY68" s="13">
        <v>129</v>
      </c>
      <c r="BZ68" s="23">
        <v>19</v>
      </c>
      <c r="CA68" s="23">
        <v>7</v>
      </c>
      <c r="CB68" s="32">
        <f t="shared" si="39"/>
        <v>90.384615384615387</v>
      </c>
      <c r="CD68" s="64">
        <v>2008</v>
      </c>
      <c r="CE68" s="30">
        <v>5258</v>
      </c>
      <c r="CF68" s="13">
        <v>4666</v>
      </c>
      <c r="CG68" s="13">
        <v>1703</v>
      </c>
      <c r="CH68" s="23">
        <v>376</v>
      </c>
      <c r="CI68" s="23">
        <v>59</v>
      </c>
      <c r="CJ68" s="32">
        <f t="shared" si="37"/>
        <v>88.740966146823894</v>
      </c>
    </row>
    <row r="69" spans="2:89" ht="13.75" customHeight="1">
      <c r="B69" s="64">
        <v>2009</v>
      </c>
      <c r="C69" s="30">
        <v>4536</v>
      </c>
      <c r="D69" s="13">
        <v>2923</v>
      </c>
      <c r="E69" s="13">
        <v>3069</v>
      </c>
      <c r="F69" s="36">
        <v>218</v>
      </c>
      <c r="G69" s="36">
        <v>696</v>
      </c>
      <c r="H69" s="32">
        <f t="shared" si="24"/>
        <v>64.440035273368608</v>
      </c>
      <c r="J69" s="64">
        <v>2009</v>
      </c>
      <c r="K69" s="30">
        <v>29681</v>
      </c>
      <c r="L69" s="13">
        <v>21238</v>
      </c>
      <c r="M69" s="13">
        <v>21376</v>
      </c>
      <c r="N69" s="36">
        <v>1546</v>
      </c>
      <c r="O69" s="36">
        <v>1322</v>
      </c>
      <c r="P69" s="32">
        <f t="shared" si="32"/>
        <v>71.554192918028363</v>
      </c>
      <c r="R69" s="64">
        <v>2009</v>
      </c>
      <c r="S69" s="30">
        <v>45328</v>
      </c>
      <c r="T69" s="13">
        <v>28753</v>
      </c>
      <c r="U69" s="13">
        <v>12542</v>
      </c>
      <c r="V69" s="36">
        <v>2154</v>
      </c>
      <c r="W69" s="36">
        <v>1038</v>
      </c>
      <c r="X69" s="32">
        <f t="shared" si="33"/>
        <v>63.43319802329686</v>
      </c>
      <c r="AH69" s="64">
        <v>2009</v>
      </c>
      <c r="AI69" s="30">
        <v>63227</v>
      </c>
      <c r="AJ69" s="13">
        <v>60433</v>
      </c>
      <c r="AK69" s="13">
        <v>59919</v>
      </c>
      <c r="AL69" s="36">
        <v>8277</v>
      </c>
      <c r="AM69" s="36">
        <v>18971</v>
      </c>
      <c r="AN69" s="32">
        <f t="shared" si="23"/>
        <v>95.581001787211164</v>
      </c>
      <c r="AP69" s="64">
        <v>2009</v>
      </c>
      <c r="AQ69" s="30">
        <v>6725</v>
      </c>
      <c r="AR69" s="13">
        <v>3563</v>
      </c>
      <c r="AS69" s="13">
        <v>2129</v>
      </c>
      <c r="AT69" s="36">
        <v>7</v>
      </c>
      <c r="AU69" s="36">
        <v>281</v>
      </c>
      <c r="AV69" s="32">
        <f t="shared" si="34"/>
        <v>52.981412639405207</v>
      </c>
      <c r="AX69" s="64">
        <v>2009</v>
      </c>
      <c r="AY69" s="30">
        <v>3072</v>
      </c>
      <c r="AZ69" s="13">
        <v>2952</v>
      </c>
      <c r="BA69" s="13">
        <v>2698</v>
      </c>
      <c r="BB69" s="36">
        <v>110</v>
      </c>
      <c r="BC69" s="36">
        <v>218</v>
      </c>
      <c r="BD69" s="32">
        <f t="shared" si="38"/>
        <v>96.09375</v>
      </c>
      <c r="BF69" s="64">
        <v>2009</v>
      </c>
      <c r="BG69" s="30">
        <v>170363</v>
      </c>
      <c r="BH69" s="13">
        <v>12062</v>
      </c>
      <c r="BI69" s="13">
        <v>6160</v>
      </c>
      <c r="BJ69" s="36">
        <v>460</v>
      </c>
      <c r="BK69" s="36">
        <v>1588</v>
      </c>
      <c r="BL69" s="32">
        <f t="shared" si="35"/>
        <v>7.0801758597817592</v>
      </c>
      <c r="BN69" s="64">
        <v>2009</v>
      </c>
      <c r="BO69" s="30">
        <v>2359</v>
      </c>
      <c r="BP69" s="13">
        <v>1810</v>
      </c>
      <c r="BQ69" s="13">
        <v>1626</v>
      </c>
      <c r="BR69" s="36">
        <v>68</v>
      </c>
      <c r="BS69" s="36">
        <v>92</v>
      </c>
      <c r="BT69" s="32">
        <f t="shared" si="36"/>
        <v>76.727426875794833</v>
      </c>
      <c r="BV69" s="64">
        <v>2009</v>
      </c>
      <c r="BW69" s="30">
        <v>156</v>
      </c>
      <c r="BX69" s="13">
        <v>140</v>
      </c>
      <c r="BY69" s="13">
        <v>101</v>
      </c>
      <c r="BZ69" s="36">
        <v>12</v>
      </c>
      <c r="CA69" s="36">
        <v>4</v>
      </c>
      <c r="CB69" s="32">
        <f t="shared" si="39"/>
        <v>89.743589743589737</v>
      </c>
      <c r="CD69" s="64">
        <v>2009</v>
      </c>
      <c r="CE69" s="30">
        <v>3797</v>
      </c>
      <c r="CF69" s="13">
        <v>3393</v>
      </c>
      <c r="CG69" s="13">
        <v>1602</v>
      </c>
      <c r="CH69" s="36">
        <v>370</v>
      </c>
      <c r="CI69" s="36">
        <v>42</v>
      </c>
      <c r="CJ69" s="32">
        <f t="shared" si="37"/>
        <v>89.360021069265215</v>
      </c>
    </row>
    <row r="70" spans="2:89" ht="13.75" customHeight="1">
      <c r="B70" s="64">
        <v>2010</v>
      </c>
      <c r="C70" s="30">
        <v>4052</v>
      </c>
      <c r="D70" s="13">
        <v>2516</v>
      </c>
      <c r="E70" s="13">
        <v>2568</v>
      </c>
      <c r="F70" s="36">
        <v>176</v>
      </c>
      <c r="G70" s="36">
        <v>565</v>
      </c>
      <c r="H70" s="37">
        <f>D70/C70%</f>
        <v>62.092793682132275</v>
      </c>
      <c r="J70" s="64">
        <v>2010</v>
      </c>
      <c r="K70" s="30">
        <v>29639</v>
      </c>
      <c r="L70" s="13">
        <v>21667</v>
      </c>
      <c r="M70" s="13">
        <v>22076</v>
      </c>
      <c r="N70" s="36">
        <v>1688</v>
      </c>
      <c r="O70" s="36">
        <v>1279</v>
      </c>
      <c r="P70" s="37">
        <f t="shared" si="32"/>
        <v>73.103006174297377</v>
      </c>
      <c r="R70" s="64">
        <v>2010</v>
      </c>
      <c r="S70" s="30">
        <v>37662</v>
      </c>
      <c r="T70" s="13">
        <v>24897</v>
      </c>
      <c r="U70" s="13">
        <v>11306</v>
      </c>
      <c r="V70" s="36">
        <v>1963</v>
      </c>
      <c r="W70" s="36">
        <v>880</v>
      </c>
      <c r="X70" s="37">
        <f t="shared" si="33"/>
        <v>66.10642026445754</v>
      </c>
      <c r="AH70" s="64">
        <v>2010</v>
      </c>
      <c r="AI70" s="30">
        <v>55863</v>
      </c>
      <c r="AJ70" s="13">
        <v>52960</v>
      </c>
      <c r="AK70" s="13">
        <v>52598</v>
      </c>
      <c r="AL70" s="36">
        <v>6918</v>
      </c>
      <c r="AM70" s="36">
        <v>17268</v>
      </c>
      <c r="AN70" s="37">
        <f t="shared" si="23"/>
        <v>94.803358215634674</v>
      </c>
      <c r="AP70" s="64">
        <v>2010</v>
      </c>
      <c r="AQ70" s="30">
        <v>7069</v>
      </c>
      <c r="AR70" s="13">
        <v>3637</v>
      </c>
      <c r="AS70" s="13">
        <v>2189</v>
      </c>
      <c r="AT70" s="36">
        <v>9</v>
      </c>
      <c r="AU70" s="36">
        <v>318</v>
      </c>
      <c r="AV70" s="37">
        <f t="shared" si="34"/>
        <v>51.449992926863771</v>
      </c>
      <c r="AX70" s="64">
        <v>2010</v>
      </c>
      <c r="AY70" s="30">
        <v>2972</v>
      </c>
      <c r="AZ70" s="13">
        <v>2881</v>
      </c>
      <c r="BA70" s="13">
        <v>2547</v>
      </c>
      <c r="BB70" s="36">
        <v>121</v>
      </c>
      <c r="BC70" s="36">
        <v>233</v>
      </c>
      <c r="BD70" s="37">
        <f t="shared" si="38"/>
        <v>96.938088829071333</v>
      </c>
      <c r="BF70" s="64">
        <v>2010</v>
      </c>
      <c r="BG70" s="30">
        <v>158521</v>
      </c>
      <c r="BH70" s="13">
        <v>11554</v>
      </c>
      <c r="BI70" s="13">
        <v>5864</v>
      </c>
      <c r="BJ70" s="36">
        <v>460</v>
      </c>
      <c r="BK70" s="36">
        <v>1407</v>
      </c>
      <c r="BL70" s="37">
        <f t="shared" si="35"/>
        <v>7.2886242201348717</v>
      </c>
      <c r="BN70" s="64">
        <v>2010</v>
      </c>
      <c r="BO70" s="30">
        <v>2655</v>
      </c>
      <c r="BP70" s="13">
        <v>1953</v>
      </c>
      <c r="BQ70" s="13">
        <v>1727</v>
      </c>
      <c r="BR70" s="36">
        <v>63</v>
      </c>
      <c r="BS70" s="36">
        <v>79</v>
      </c>
      <c r="BT70" s="37">
        <f t="shared" si="36"/>
        <v>73.559322033898297</v>
      </c>
      <c r="BV70" s="64">
        <v>2010</v>
      </c>
      <c r="BW70" s="30">
        <v>186</v>
      </c>
      <c r="BX70" s="13">
        <v>151</v>
      </c>
      <c r="BY70" s="13">
        <v>107</v>
      </c>
      <c r="BZ70" s="36">
        <v>14</v>
      </c>
      <c r="CA70" s="36">
        <v>5</v>
      </c>
      <c r="CB70" s="37">
        <f t="shared" si="39"/>
        <v>81.182795698924721</v>
      </c>
      <c r="CD70" s="64">
        <v>2010</v>
      </c>
      <c r="CE70" s="30">
        <v>3106</v>
      </c>
      <c r="CF70" s="13">
        <v>2808</v>
      </c>
      <c r="CG70" s="13">
        <v>1506</v>
      </c>
      <c r="CH70" s="36">
        <v>361</v>
      </c>
      <c r="CI70" s="36">
        <v>40</v>
      </c>
      <c r="CJ70" s="37">
        <f t="shared" si="37"/>
        <v>90.405666452028342</v>
      </c>
    </row>
    <row r="71" spans="2:89" ht="13.75" customHeight="1">
      <c r="B71" s="64">
        <v>2011</v>
      </c>
      <c r="C71" s="30">
        <v>3698</v>
      </c>
      <c r="D71" s="13">
        <v>2385</v>
      </c>
      <c r="E71" s="13">
        <v>2431</v>
      </c>
      <c r="F71" s="36">
        <v>158</v>
      </c>
      <c r="G71" s="36">
        <v>593</v>
      </c>
      <c r="H71" s="37">
        <f>D71/C71%</f>
        <v>64.494321254732299</v>
      </c>
      <c r="J71" s="64">
        <v>2011</v>
      </c>
      <c r="K71" s="30">
        <v>29325</v>
      </c>
      <c r="L71" s="13">
        <v>21666</v>
      </c>
      <c r="M71" s="13">
        <v>21999</v>
      </c>
      <c r="N71" s="36">
        <v>1708</v>
      </c>
      <c r="O71" s="36">
        <v>1209</v>
      </c>
      <c r="P71" s="37">
        <f>L71/K71%</f>
        <v>73.882352941176464</v>
      </c>
      <c r="R71" s="64">
        <v>2011</v>
      </c>
      <c r="S71" s="30">
        <v>34720</v>
      </c>
      <c r="T71" s="13">
        <v>22169</v>
      </c>
      <c r="U71" s="13">
        <v>10569</v>
      </c>
      <c r="V71" s="36">
        <v>1771</v>
      </c>
      <c r="W71" s="36">
        <v>860</v>
      </c>
      <c r="X71" s="37">
        <f>T71/S71%</f>
        <v>63.850806451612904</v>
      </c>
      <c r="AH71" s="64">
        <v>2011</v>
      </c>
      <c r="AI71" s="30">
        <v>48735</v>
      </c>
      <c r="AJ71" s="13">
        <v>45681</v>
      </c>
      <c r="AK71" s="13">
        <v>45227</v>
      </c>
      <c r="AL71" s="36">
        <v>5469</v>
      </c>
      <c r="AM71" s="36">
        <v>14674</v>
      </c>
      <c r="AN71" s="37">
        <f t="shared" si="23"/>
        <v>93.733456448137886</v>
      </c>
      <c r="AP71" s="64">
        <v>2011</v>
      </c>
      <c r="AQ71" s="30">
        <v>6929</v>
      </c>
      <c r="AR71" s="13">
        <v>3550</v>
      </c>
      <c r="AS71" s="13">
        <v>2217</v>
      </c>
      <c r="AT71" s="36">
        <v>3</v>
      </c>
      <c r="AU71" s="36">
        <v>277</v>
      </c>
      <c r="AV71" s="37">
        <f>AR71/AQ71%</f>
        <v>51.23394429210564</v>
      </c>
      <c r="AX71" s="64">
        <v>2011</v>
      </c>
      <c r="AY71" s="30">
        <v>3032</v>
      </c>
      <c r="AZ71" s="13">
        <v>2863</v>
      </c>
      <c r="BA71" s="13">
        <v>2476</v>
      </c>
      <c r="BB71" s="36">
        <v>122</v>
      </c>
      <c r="BC71" s="36">
        <v>242</v>
      </c>
      <c r="BD71" s="37">
        <f t="shared" si="38"/>
        <v>94.426121372031659</v>
      </c>
      <c r="BF71" s="64">
        <v>2011</v>
      </c>
      <c r="BG71" s="30">
        <v>149542</v>
      </c>
      <c r="BH71" s="13">
        <v>10948</v>
      </c>
      <c r="BI71" s="13">
        <v>5839</v>
      </c>
      <c r="BJ71" s="36">
        <v>498</v>
      </c>
      <c r="BK71" s="36">
        <v>1342</v>
      </c>
      <c r="BL71" s="37">
        <f>BH71/BG71%</f>
        <v>7.3210201816212166</v>
      </c>
      <c r="BN71" s="64">
        <v>2011</v>
      </c>
      <c r="BO71" s="30">
        <v>2638</v>
      </c>
      <c r="BP71" s="13">
        <v>1926</v>
      </c>
      <c r="BQ71" s="13">
        <v>1700</v>
      </c>
      <c r="BR71" s="36">
        <v>38</v>
      </c>
      <c r="BS71" s="36">
        <v>84</v>
      </c>
      <c r="BT71" s="37">
        <f>BP71/BO71%</f>
        <v>73.0098559514784</v>
      </c>
      <c r="BV71" s="64">
        <v>2011</v>
      </c>
      <c r="BW71" s="30">
        <v>153</v>
      </c>
      <c r="BX71" s="13">
        <v>132</v>
      </c>
      <c r="BY71" s="13">
        <v>118</v>
      </c>
      <c r="BZ71" s="36">
        <v>21</v>
      </c>
      <c r="CA71" s="36">
        <v>10</v>
      </c>
      <c r="CB71" s="37">
        <f t="shared" si="39"/>
        <v>86.274509803921561</v>
      </c>
      <c r="CD71" s="64">
        <v>2011</v>
      </c>
      <c r="CE71" s="30">
        <v>2750</v>
      </c>
      <c r="CF71" s="13">
        <v>2405</v>
      </c>
      <c r="CG71" s="13">
        <v>1403</v>
      </c>
      <c r="CH71" s="36">
        <v>348</v>
      </c>
      <c r="CI71" s="36">
        <v>59</v>
      </c>
      <c r="CJ71" s="37">
        <f>CF71/CE71%</f>
        <v>87.454545454545453</v>
      </c>
    </row>
    <row r="72" spans="2:89" ht="13.75" customHeight="1">
      <c r="B72" s="64">
        <v>2012</v>
      </c>
      <c r="C72" s="30">
        <v>3693</v>
      </c>
      <c r="D72" s="13">
        <v>2486</v>
      </c>
      <c r="E72" s="13">
        <v>2430</v>
      </c>
      <c r="F72" s="36">
        <v>186</v>
      </c>
      <c r="G72" s="36">
        <v>592</v>
      </c>
      <c r="H72" s="37">
        <f t="shared" si="24"/>
        <v>67.316544814513946</v>
      </c>
      <c r="J72" s="64">
        <v>2012</v>
      </c>
      <c r="K72" s="30">
        <v>31862</v>
      </c>
      <c r="L72" s="13">
        <v>23317</v>
      </c>
      <c r="M72" s="13">
        <v>23610</v>
      </c>
      <c r="N72" s="36">
        <v>1905</v>
      </c>
      <c r="O72" s="36">
        <v>1490</v>
      </c>
      <c r="P72" s="37">
        <f t="shared" si="32"/>
        <v>73.181219006967552</v>
      </c>
      <c r="R72" s="64">
        <v>2012</v>
      </c>
      <c r="S72" s="30">
        <v>34771</v>
      </c>
      <c r="T72" s="13">
        <v>20264</v>
      </c>
      <c r="U72" s="13">
        <v>10997</v>
      </c>
      <c r="V72" s="36">
        <v>1766</v>
      </c>
      <c r="W72" s="36">
        <v>841</v>
      </c>
      <c r="X72" s="37">
        <f t="shared" si="33"/>
        <v>58.27845043283196</v>
      </c>
      <c r="AH72" s="64">
        <v>2012</v>
      </c>
      <c r="AI72" s="30">
        <v>39745</v>
      </c>
      <c r="AJ72" s="13">
        <v>36873</v>
      </c>
      <c r="AK72" s="13">
        <v>36467</v>
      </c>
      <c r="AL72" s="36">
        <v>4259</v>
      </c>
      <c r="AM72" s="36">
        <v>11658</v>
      </c>
      <c r="AN72" s="37">
        <f t="shared" si="23"/>
        <v>92.773933828154483</v>
      </c>
      <c r="AP72" s="64">
        <v>2012</v>
      </c>
      <c r="AQ72" s="30">
        <v>7324</v>
      </c>
      <c r="AR72" s="13">
        <v>3946</v>
      </c>
      <c r="AS72" s="13">
        <v>2451</v>
      </c>
      <c r="AT72" s="36">
        <v>13</v>
      </c>
      <c r="AU72" s="36">
        <v>333</v>
      </c>
      <c r="AV72" s="37">
        <f t="shared" si="34"/>
        <v>53.877662479519394</v>
      </c>
      <c r="AX72" s="64">
        <v>2012</v>
      </c>
      <c r="AY72" s="30">
        <v>3123</v>
      </c>
      <c r="AZ72" s="13">
        <v>2932</v>
      </c>
      <c r="BA72" s="13">
        <v>2501</v>
      </c>
      <c r="BB72" s="36">
        <v>103</v>
      </c>
      <c r="BC72" s="36">
        <v>250</v>
      </c>
      <c r="BD72" s="37">
        <f t="shared" si="38"/>
        <v>93.884085814921548</v>
      </c>
      <c r="BF72" s="64">
        <v>2012</v>
      </c>
      <c r="BG72" s="30">
        <v>145651</v>
      </c>
      <c r="BH72" s="13">
        <v>11204</v>
      </c>
      <c r="BI72" s="13">
        <v>5975</v>
      </c>
      <c r="BJ72" s="36">
        <v>536</v>
      </c>
      <c r="BK72" s="36">
        <v>1122</v>
      </c>
      <c r="BL72" s="37">
        <f t="shared" si="35"/>
        <v>7.6923605055921342</v>
      </c>
      <c r="BN72" s="64">
        <v>2012</v>
      </c>
      <c r="BO72" s="30">
        <v>2979</v>
      </c>
      <c r="BP72" s="13">
        <v>2064</v>
      </c>
      <c r="BQ72" s="13">
        <v>1745</v>
      </c>
      <c r="BR72" s="36">
        <v>47</v>
      </c>
      <c r="BS72" s="36">
        <v>100</v>
      </c>
      <c r="BT72" s="37">
        <f t="shared" si="36"/>
        <v>69.284994964753281</v>
      </c>
      <c r="BV72" s="64">
        <v>2012</v>
      </c>
      <c r="BW72" s="30">
        <v>190</v>
      </c>
      <c r="BX72" s="13">
        <v>173</v>
      </c>
      <c r="BY72" s="13">
        <v>137</v>
      </c>
      <c r="BZ72" s="36">
        <v>20</v>
      </c>
      <c r="CA72" s="36">
        <v>9</v>
      </c>
      <c r="CB72" s="37">
        <f t="shared" si="39"/>
        <v>91.05263157894737</v>
      </c>
      <c r="CD72" s="64">
        <v>2012</v>
      </c>
      <c r="CE72" s="30">
        <v>2369</v>
      </c>
      <c r="CF72" s="13">
        <v>2147</v>
      </c>
      <c r="CG72" s="13">
        <v>1371</v>
      </c>
      <c r="CH72" s="36">
        <v>368</v>
      </c>
      <c r="CI72" s="36">
        <v>79</v>
      </c>
      <c r="CJ72" s="37">
        <f t="shared" si="37"/>
        <v>90.6289573659772</v>
      </c>
    </row>
    <row r="73" spans="2:89" s="43" customFormat="1" ht="13.75" customHeight="1">
      <c r="B73" s="65">
        <v>2013</v>
      </c>
      <c r="C73" s="44">
        <v>3324</v>
      </c>
      <c r="D73" s="40">
        <v>2236</v>
      </c>
      <c r="E73" s="40">
        <v>2255</v>
      </c>
      <c r="F73" s="41">
        <v>190</v>
      </c>
      <c r="G73" s="41">
        <v>547</v>
      </c>
      <c r="H73" s="45">
        <f t="shared" si="24"/>
        <v>67.268351383874844</v>
      </c>
      <c r="J73" s="65">
        <v>2013</v>
      </c>
      <c r="K73" s="44">
        <v>31545</v>
      </c>
      <c r="L73" s="40">
        <v>22837</v>
      </c>
      <c r="M73" s="40">
        <v>22744</v>
      </c>
      <c r="N73" s="41">
        <v>1829</v>
      </c>
      <c r="O73" s="41">
        <v>1477</v>
      </c>
      <c r="P73" s="45">
        <f t="shared" si="32"/>
        <v>72.394991282295138</v>
      </c>
      <c r="Q73" s="1"/>
      <c r="R73" s="65">
        <v>2013</v>
      </c>
      <c r="S73" s="44">
        <v>38302</v>
      </c>
      <c r="T73" s="40">
        <v>18534</v>
      </c>
      <c r="U73" s="40">
        <v>10827</v>
      </c>
      <c r="V73" s="41">
        <v>1684</v>
      </c>
      <c r="W73" s="41">
        <v>762</v>
      </c>
      <c r="X73" s="45">
        <f t="shared" si="33"/>
        <v>48.389118061720019</v>
      </c>
      <c r="Y73" s="1"/>
      <c r="AH73" s="65">
        <v>2013</v>
      </c>
      <c r="AI73" s="44">
        <v>33114</v>
      </c>
      <c r="AJ73" s="40">
        <v>30325</v>
      </c>
      <c r="AK73" s="40">
        <v>29556</v>
      </c>
      <c r="AL73" s="41">
        <v>3116</v>
      </c>
      <c r="AM73" s="41">
        <v>9128</v>
      </c>
      <c r="AN73" s="45">
        <f t="shared" si="23"/>
        <v>91.577580479555479</v>
      </c>
      <c r="AO73" s="1"/>
      <c r="AP73" s="65">
        <v>2013</v>
      </c>
      <c r="AQ73" s="44">
        <v>7654</v>
      </c>
      <c r="AR73" s="40">
        <v>3967</v>
      </c>
      <c r="AS73" s="40">
        <v>2487</v>
      </c>
      <c r="AT73" s="41">
        <v>13</v>
      </c>
      <c r="AU73" s="41">
        <v>332</v>
      </c>
      <c r="AV73" s="45">
        <f t="shared" si="34"/>
        <v>51.82910896263391</v>
      </c>
      <c r="AW73" s="1"/>
      <c r="AX73" s="65">
        <v>2013</v>
      </c>
      <c r="AY73" s="44">
        <v>2968</v>
      </c>
      <c r="AZ73" s="40">
        <v>2870</v>
      </c>
      <c r="BA73" s="40">
        <v>2540</v>
      </c>
      <c r="BB73" s="41">
        <v>122</v>
      </c>
      <c r="BC73" s="41">
        <v>261</v>
      </c>
      <c r="BD73" s="45">
        <f t="shared" si="38"/>
        <v>96.698113207547166</v>
      </c>
      <c r="BE73" s="1"/>
      <c r="BF73" s="65">
        <v>2013</v>
      </c>
      <c r="BG73" s="44">
        <v>140809</v>
      </c>
      <c r="BH73" s="40">
        <v>10711</v>
      </c>
      <c r="BI73" s="40">
        <v>6042</v>
      </c>
      <c r="BJ73" s="41">
        <v>554</v>
      </c>
      <c r="BK73" s="41">
        <v>1203</v>
      </c>
      <c r="BL73" s="45">
        <f t="shared" si="35"/>
        <v>7.6067580907470411</v>
      </c>
      <c r="BM73" s="1"/>
      <c r="BN73" s="65">
        <v>2013</v>
      </c>
      <c r="BO73" s="44">
        <v>3175</v>
      </c>
      <c r="BP73" s="40">
        <v>1921</v>
      </c>
      <c r="BQ73" s="40">
        <v>1662</v>
      </c>
      <c r="BR73" s="41">
        <v>43</v>
      </c>
      <c r="BS73" s="41">
        <v>116</v>
      </c>
      <c r="BT73" s="45">
        <f t="shared" si="36"/>
        <v>60.503937007874015</v>
      </c>
      <c r="BU73" s="1"/>
      <c r="BV73" s="65">
        <v>2013</v>
      </c>
      <c r="BW73" s="40">
        <v>185</v>
      </c>
      <c r="BX73" s="40">
        <v>160</v>
      </c>
      <c r="BY73" s="40">
        <v>154</v>
      </c>
      <c r="BZ73" s="41">
        <v>24</v>
      </c>
      <c r="CA73" s="41">
        <v>6</v>
      </c>
      <c r="CB73" s="42">
        <f t="shared" si="39"/>
        <v>86.486486486486484</v>
      </c>
      <c r="CC73" s="1"/>
      <c r="CD73" s="65">
        <v>2013</v>
      </c>
      <c r="CE73" s="44">
        <v>2204</v>
      </c>
      <c r="CF73" s="40">
        <v>1945</v>
      </c>
      <c r="CG73" s="40">
        <v>1464</v>
      </c>
      <c r="CH73" s="41">
        <v>358</v>
      </c>
      <c r="CI73" s="41">
        <v>86</v>
      </c>
      <c r="CJ73" s="45">
        <f t="shared" si="37"/>
        <v>88.2486388384755</v>
      </c>
      <c r="CK73" s="1"/>
    </row>
    <row r="74" spans="2:89" ht="13.75" customHeight="1">
      <c r="H74" s="54"/>
      <c r="N74" s="2"/>
      <c r="O74" s="2"/>
      <c r="P74" s="9"/>
      <c r="AP74" s="46"/>
      <c r="AQ74" s="22"/>
      <c r="AR74" s="22"/>
      <c r="AS74" s="22"/>
      <c r="AT74" s="27"/>
      <c r="AU74" s="27"/>
      <c r="AV74" s="39"/>
      <c r="AW74" s="8"/>
      <c r="AX74" s="55"/>
      <c r="AY74" s="26"/>
      <c r="AZ74" s="26"/>
      <c r="BA74" s="26"/>
      <c r="BB74" s="27"/>
      <c r="BC74" s="27"/>
      <c r="BD74" s="39"/>
      <c r="BN74" s="6"/>
      <c r="BO74" s="7"/>
      <c r="BR74" s="2"/>
      <c r="BS74" s="2"/>
      <c r="BT74" s="9"/>
      <c r="BV74" s="56"/>
      <c r="BW74" s="57"/>
      <c r="BX74" s="57"/>
      <c r="BY74" s="57"/>
      <c r="BZ74" s="58"/>
      <c r="CA74" s="58"/>
      <c r="CB74" s="59"/>
      <c r="CC74" s="8"/>
      <c r="CJ74" s="33"/>
    </row>
  </sheetData>
  <phoneticPr fontId="3"/>
  <pageMargins left="0.98425196850393704" right="0.39370078740157483" top="0.34" bottom="0.19" header="0.2" footer="0.19"/>
  <pageSetup paperSize="9" orientation="portrait" r:id="rId1"/>
  <headerFooter alignWithMargins="0">
    <oddHeader>&amp;L&amp;D　&amp;T&amp;R&amp;A</oddHeader>
  </headerFooter>
  <rowBreaks count="1" manualBreakCount="1">
    <brk id="38" min="1" max="95" man="1"/>
  </rowBreaks>
  <colBreaks count="11" manualBreakCount="11">
    <brk id="8" max="72" man="1"/>
    <brk id="17" max="72" man="1"/>
    <brk id="25" max="72" man="1"/>
    <brk id="33" max="72" man="1"/>
    <brk id="41" max="72" man="1"/>
    <brk id="49" max="72" man="1"/>
    <brk id="57" max="72" man="1"/>
    <brk id="65" max="72" man="1"/>
    <brk id="73" max="72" man="1"/>
    <brk id="81" max="72" man="1"/>
    <brk id="89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2015-10-23T06:56:39Z</cp:lastPrinted>
  <dcterms:created xsi:type="dcterms:W3CDTF">2002-05-29T05:03:28Z</dcterms:created>
  <dcterms:modified xsi:type="dcterms:W3CDTF">2015-11-11T04:36:00Z</dcterms:modified>
</cp:coreProperties>
</file>